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亀山　孝\Desktop\"/>
    </mc:Choice>
  </mc:AlternateContent>
  <xr:revisionPtr revIDLastSave="0" documentId="8_{FB287A57-024A-444B-BAE9-E2093A6FCAFD}" xr6:coauthVersionLast="47" xr6:coauthVersionMax="47" xr10:uidLastSave="{00000000-0000-0000-0000-000000000000}"/>
  <bookViews>
    <workbookView xWindow="660" yWindow="350" windowWidth="11040" windowHeight="10050" tabRatio="738"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BE34" i="9" l="1"/>
  <c r="BE35" i="9" s="1"/>
  <c r="BW34" i="9" l="1"/>
  <c r="BW35" i="9" s="1"/>
  <c r="BW36" i="9" s="1"/>
  <c r="BW37" i="9" s="1"/>
  <c r="BW38" i="9" s="1"/>
  <c r="BW39" i="9" s="1"/>
  <c r="BW40" i="9" s="1"/>
  <c r="CO34" i="9" l="1"/>
</calcChain>
</file>

<file path=xl/sharedStrings.xml><?xml version="1.0" encoding="utf-8"?>
<sst xmlns="http://schemas.openxmlformats.org/spreadsheetml/2006/main" count="1157" uniqueCount="557">
  <si>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</si>
  <si>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</si>
  <si>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</si>
  <si>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</si>
  <si>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</si>
  <si>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</si>
  <si>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</si>
  <si>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</si>
  <si>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</si>
  <si>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</si>
  <si>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</si>
  <si>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</si>
  <si>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</si>
  <si>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</si>
  <si>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</si>
  <si>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</si>
  <si>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</si>
  <si>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</si>
  <si>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</si>
  <si>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</si>
  <si>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</si>
  <si>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</si>
  <si>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</si>
  <si>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</si>
  <si>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</si>
  <si>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</si>
  <si>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</si>
  <si>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</si>
  <si>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</si>
  <si>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</si>
  <si>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</si>
  <si>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</si>
  <si>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</si>
  <si>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</si>
  <si>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</si>
  <si>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</si>
  <si>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</si>
  <si>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</si>
  <si>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</si>
  <si>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</si>
  <si>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</si>
  <si>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</si>
  <si>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</si>
  <si>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</si>
  <si>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</si>
  <si>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</si>
  <si>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</si>
  <si>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</si>
  <si>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</si>
  <si>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</si>
  <si>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</si>
  <si>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</si>
  <si>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</si>
  <si>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</si>
  <si>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</si>
  <si>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</si>
  <si>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</si>
  <si>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</si>
  <si>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</si>
  <si>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</si>
  <si>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</si>
  <si>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</si>
  <si>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</si>
  <si>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</si>
  <si>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</si>
  <si>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</si>
  <si>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</si>
  <si>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</si>
  <si>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</si>
  <si>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</si>
  <si>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</si>
  <si>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</si>
  <si>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</si>
  <si>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</si>
  <si>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</si>
  <si>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</si>
  <si>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</si>
  <si>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</si>
  <si>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</si>
  <si>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</si>
  <si>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</si>
  <si>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</si>
  <si>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小笠原村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</si>
  <si>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</si>
  <si>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</si>
  <si>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</si>
  <si>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</si>
  <si>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</si>
  <si>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</si>
  <si>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</si>
  <si>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</si>
  <si>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</si>
  <si>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</si>
  <si>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</si>
  <si>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</si>
  <si>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</si>
  <si>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</si>
  <si>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</si>
  <si>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</si>
  <si>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</si>
  <si>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</si>
  <si>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</si>
  <si>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</si>
  <si>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</si>
  <si>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</si>
  <si>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</si>
  <si>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</si>
  <si>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</si>
  <si>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</si>
  <si>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</si>
  <si>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</si>
  <si>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</si>
  <si>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</si>
  <si>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</si>
  <si>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</si>
  <si>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</si>
  <si>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</si>
  <si>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</si>
  <si>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</si>
  <si>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</si>
  <si>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</si>
  <si>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</si>
  <si>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</si>
  <si>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</si>
  <si>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</si>
  <si>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</si>
  <si>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</si>
  <si>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</si>
  <si>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</si>
  <si>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</si>
  <si>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</si>
  <si>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</si>
  <si>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</si>
  <si>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</si>
  <si>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</si>
  <si>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</si>
  <si>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</si>
  <si>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</si>
  <si>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</si>
  <si>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</si>
  <si>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</si>
  <si>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</si>
  <si>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</si>
  <si>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</si>
  <si>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</si>
  <si>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</si>
  <si>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</si>
  <si>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</si>
  <si>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</si>
  <si>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</si>
  <si>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</si>
  <si>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</si>
  <si>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</si>
  <si>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</si>
  <si>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</si>
  <si>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</si>
  <si>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</si>
  <si>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</si>
  <si>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</si>
  <si>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</si>
  <si>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</si>
  <si>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</si>
  <si>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</si>
  <si>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</si>
  <si>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</si>
  <si>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</si>
  <si>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</si>
  <si>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</si>
  <si>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</si>
  <si>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</si>
  <si>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</si>
  <si>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</si>
  <si>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</si>
  <si>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</si>
  <si>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</si>
  <si>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</si>
  <si>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</si>
  <si>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</si>
  <si>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</si>
  <si>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</si>
  <si>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</si>
  <si>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</si>
  <si>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</si>
  <si>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</si>
  <si>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</si>
  <si>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</si>
  <si>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</si>
  <si>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</si>
  <si>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</si>
  <si>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</si>
  <si>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</si>
  <si>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</si>
  <si>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</si>
  <si>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</si>
  <si>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</si>
  <si>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</si>
  <si>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</si>
  <si>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東京都小笠原村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</si>
  <si>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</si>
  <si>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</si>
  <si>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</si>
  <si>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</si>
  <si>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</si>
  <si>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</si>
  <si>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</si>
  <si>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</si>
  <si>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</si>
  <si>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</si>
  <si>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</si>
  <si>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</si>
  <si>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</si>
  <si>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</si>
  <si>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</si>
  <si>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</si>
  <si>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</si>
  <si>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</si>
  <si>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</si>
  <si>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</si>
  <si>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</si>
  <si>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</si>
  <si>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</si>
  <si>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</si>
  <si>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</si>
  <si>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</si>
  <si>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</si>
  <si>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</si>
  <si>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</si>
  <si>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</si>
  <si>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</si>
  <si>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</si>
  <si>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</si>
  <si>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</si>
  <si>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</si>
  <si>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</si>
  <si>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</si>
  <si>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</si>
  <si>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</si>
  <si>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</si>
  <si>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</si>
  <si>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</si>
  <si>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</si>
  <si>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</si>
  <si>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</si>
  <si>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</si>
  <si>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</si>
  <si>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</si>
  <si>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</si>
  <si>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</si>
  <si>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</si>
  <si>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</si>
  <si>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</si>
  <si>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</si>
  <si>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</si>
  <si>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</si>
  <si>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</si>
  <si>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</si>
  <si>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</si>
  <si>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</si>
  <si>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</si>
  <si>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</si>
  <si>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</si>
  <si>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</si>
  <si>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</si>
  <si>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</si>
  <si>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</si>
  <si>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</si>
  <si>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</si>
  <si>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</si>
  <si>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</si>
  <si>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</si>
  <si>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</si>
  <si>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</si>
  <si>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</si>
  <si>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</si>
  <si>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</si>
  <si>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</si>
  <si>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</si>
  <si>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</si>
  <si>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</si>
  <si>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</si>
  <si>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</si>
  <si>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</si>
  <si>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</si>
  <si>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</si>
  <si>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</si>
  <si>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</si>
  <si>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</si>
  <si>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</si>
  <si>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</si>
  <si>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</si>
  <si>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</si>
  <si>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</si>
  <si>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</si>
  <si>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</si>
  <si>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</si>
  <si>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</si>
  <si>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</si>
  <si>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</si>
  <si>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</si>
  <si>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</si>
  <si>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</si>
  <si>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</si>
  <si>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</si>
  <si>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</si>
  <si>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</si>
  <si>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</si>
  <si>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</si>
  <si>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</si>
  <si>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</si>
  <si>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</si>
  <si>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</si>
  <si>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</si>
  <si>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</si>
  <si>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</si>
  <si>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</si>
  <si>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</si>
  <si>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</si>
  <si>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</si>
  <si>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</si>
  <si>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</si>
  <si>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</si>
  <si>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</si>
  <si>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</si>
  <si>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</si>
  <si>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</si>
  <si>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</si>
  <si>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</si>
  <si>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</si>
  <si>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</si>
  <si>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</si>
  <si>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</si>
  <si>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</si>
  <si>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</si>
  <si>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</si>
  <si>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</si>
  <si>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</si>
  <si>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</si>
  <si>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</si>
  <si>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</si>
  <si>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</si>
  <si>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</si>
  <si>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</si>
  <si>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</si>
  <si>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</si>
  <si>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</si>
  <si>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</si>
  <si>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東京都小笠原村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</si>
  <si>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</si>
  <si>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</si>
  <si>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</si>
  <si>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</si>
  <si>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</si>
  <si>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</si>
  <si>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</si>
  <si>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</si>
  <si>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</si>
  <si>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</si>
  <si>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</si>
  <si>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</si>
  <si>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</si>
  <si>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</si>
  <si>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</si>
  <si>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</si>
  <si>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</si>
  <si>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</si>
  <si>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</si>
  <si>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</si>
  <si>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</si>
  <si>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</si>
  <si>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</si>
  <si>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</si>
  <si>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</si>
  <si>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</si>
  <si>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</si>
  <si>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</si>
  <si>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</si>
  <si>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</si>
  <si>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</si>
  <si>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</si>
  <si>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</si>
  <si>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</si>
  <si>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</si>
  <si>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</si>
  <si>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</si>
  <si>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介護保険（介護サービス事業勘定）特別会計</t>
    <phoneticPr fontId="5"/>
  </si>
  <si>
    <t>後期高齢者医療特別会計</t>
    <phoneticPr fontId="5"/>
  </si>
  <si>
    <t>簡易水道事業特別会計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</si>
  <si>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</si>
  <si>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</si>
  <si>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</si>
  <si>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</si>
  <si>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</si>
  <si>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</si>
  <si>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</si>
  <si>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</si>
  <si>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</si>
  <si>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</si>
  <si>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</si>
  <si>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</si>
  <si>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</si>
  <si>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</si>
  <si>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</si>
  <si>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</si>
  <si>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</si>
  <si>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</si>
  <si>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</si>
  <si>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</si>
  <si>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</si>
  <si>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</si>
  <si>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</si>
  <si>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</si>
  <si>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</si>
  <si>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</si>
  <si>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</si>
  <si>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</si>
  <si>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</si>
  <si>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</si>
  <si>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</si>
  <si>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</si>
  <si>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</si>
  <si>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</si>
  <si>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</si>
  <si>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</si>
  <si>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</si>
  <si>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</si>
  <si>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</si>
  <si>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</si>
  <si>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</si>
  <si>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</si>
  <si>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</si>
  <si>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</si>
  <si>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</si>
  <si>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</si>
  <si>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</si>
  <si>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</si>
  <si>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</si>
  <si>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</si>
  <si>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</si>
  <si>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</si>
  <si>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</si>
  <si>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</si>
  <si>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</si>
  <si>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</si>
  <si>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</si>
  <si>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</si>
  <si>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</si>
  <si>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</si>
  <si>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</si>
  <si>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</si>
  <si>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</si>
  <si>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</si>
  <si>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</si>
  <si>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</si>
  <si>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</si>
  <si>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</si>
  <si>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</si>
  <si>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</si>
  <si>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</si>
  <si>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</si>
  <si>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</si>
  <si>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</si>
  <si>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</si>
  <si>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</si>
  <si>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</si>
  <si>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</si>
  <si>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</si>
  <si>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</si>
  <si>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</si>
  <si>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</si>
  <si>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</si>
  <si>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</si>
  <si>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</si>
  <si>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</si>
  <si>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</si>
  <si>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</si>
  <si>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</si>
  <si>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</si>
  <si>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</si>
  <si>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</si>
  <si>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</si>
  <si>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</si>
  <si>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</si>
  <si>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</si>
  <si>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</si>
  <si>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</si>
  <si>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</si>
  <si>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</si>
  <si>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</si>
  <si>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</si>
  <si>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</si>
  <si>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</si>
  <si>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</si>
  <si>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</si>
  <si>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</si>
  <si>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</si>
  <si>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</si>
  <si>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</si>
  <si>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</si>
  <si>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</si>
  <si>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</si>
  <si>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</si>
  <si>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</si>
  <si>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</si>
  <si>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</si>
  <si>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</si>
  <si>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</si>
  <si>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</si>
  <si>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</si>
  <si>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</si>
  <si>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</si>
  <si>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</si>
  <si>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</si>
  <si>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</si>
  <si>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</si>
  <si>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</si>
  <si>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</si>
  <si>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</si>
  <si>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</si>
  <si>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</si>
  <si>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</si>
  <si>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</si>
  <si>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</si>
  <si>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</si>
  <si>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</si>
  <si>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</si>
  <si>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t>
  </si>
  <si>
    <t>▲ 0.30</t>
  </si>
  <si>
    <t>介護保険（保険事業勘定）特別会計</t>
  </si>
  <si>
    <t>簡易水道事業特別会計</t>
  </si>
  <si>
    <t>介護保険（介護サービス事業勘定）特別会計</t>
  </si>
  <si>
    <t>浄化槽事業特別会計</t>
  </si>
  <si>
    <t>下水道事業特別会計</t>
  </si>
  <si>
    <t>宅地造成事業特別会計</t>
  </si>
  <si>
    <t>その他会計（赤字）</t>
  </si>
  <si>
    <t>その他会計（黒字）</t>
  </si>
  <si>
    <t>東京都島嶼町村一部事務組合</t>
    <rPh sb="0" eb="3">
      <t>トウキョウト</t>
    </rPh>
    <rPh sb="3" eb="5">
      <t>トウショ</t>
    </rPh>
    <rPh sb="5" eb="7">
      <t>チョウソン</t>
    </rPh>
    <rPh sb="7" eb="9">
      <t>イチブ</t>
    </rPh>
    <rPh sb="9" eb="11">
      <t>ジム</t>
    </rPh>
    <rPh sb="11" eb="13">
      <t>クミアイ</t>
    </rPh>
    <phoneticPr fontId="5"/>
  </si>
  <si>
    <t>東京都市町村職員退職手当組合</t>
    <rPh sb="0" eb="3">
      <t>トウキョウト</t>
    </rPh>
    <rPh sb="3" eb="6">
      <t>シチョウソン</t>
    </rPh>
    <rPh sb="6" eb="8">
      <t>ショクイン</t>
    </rPh>
    <rPh sb="8" eb="10">
      <t>タイショク</t>
    </rPh>
    <rPh sb="10" eb="12">
      <t>テアテ</t>
    </rPh>
    <rPh sb="12" eb="14">
      <t>クミアイ</t>
    </rPh>
    <phoneticPr fontId="5"/>
  </si>
  <si>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</si>
  <si>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</si>
  <si>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t>
    <rPh sb="0" eb="2">
      <t>トウキョウ</t>
    </rPh>
    <rPh sb="2" eb="5">
      <t>シチョウソン</t>
    </rPh>
    <rPh sb="5" eb="7">
      <t>ソウゴウ</t>
    </rPh>
    <rPh sb="7" eb="9">
      <t>ジム</t>
    </rPh>
    <rPh sb="9" eb="11">
      <t>クミアイ</t>
    </rPh>
    <rPh sb="12" eb="14">
      <t>コウツウ</t>
    </rPh>
    <rPh sb="14" eb="16">
      <t>サイガイ</t>
    </rPh>
    <rPh sb="16" eb="18">
      <t>キョウサイ</t>
    </rPh>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</si>
  <si>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</si>
  <si>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</si>
  <si>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小笠原ラム・リキュール株式会社</t>
    <rPh sb="0" eb="3">
      <t>オガサワラ</t>
    </rPh>
    <rPh sb="11" eb="15">
      <t>カブシキガイシャ</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</si>
  <si>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</si>
  <si>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</si>
  <si>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</si>
  <si>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</si>
  <si>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</si>
  <si>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</si>
  <si>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</si>
  <si>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</si>
  <si>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</si>
  <si>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</si>
  <si>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</si>
  <si>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</si>
  <si>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</si>
  <si>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は、他団体と比べて高くなっている。これは、２島１村という状況によるところが大きく影響している。今後も施設の更新が見込まれ、多額の起債が想定されているところではあるが、随時、繰り上げ償還を行うことにより、実質公債費比率の上昇を抑えていく。
　将来負担比率は、マイナスで推移しており、今後も当面はマイナスで推移していく見込みである。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</si>
</sst>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8" fontId="14" fillId="0" borderId="98" xfId="38" applyNumberFormat="1" applyFont="1" applyBorder="1" applyAlignment="1" applyProtection="1">
      <alignment horizontal="right" vertical="center"/>
      <protection locked="0"/>
    </xf>
    <xf numFmtId="178" fontId="14" fillId="0" borderId="99" xfId="38" applyNumberFormat="1" applyFont="1" applyBorder="1" applyAlignment="1" applyProtection="1">
      <alignment horizontal="right" vertical="center"/>
      <protection locked="0"/>
    </xf>
    <xf numFmtId="178" fontId="14" fillId="0" borderId="100" xfId="38" applyNumberFormat="1" applyFont="1" applyBorder="1" applyAlignment="1" applyProtection="1">
      <alignment horizontal="right" vertical="center"/>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0">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 xfId="38" xr:uid="{00000000-0005-0000-0000-00001E000000}"/>
    <cellStyle name="標準 6_APAHO402200_O-JJ1016-001-3_財政状況資料集(決算状況カード(各会計・関係団体))(Rev2)2" xfId="30" xr:uid="{00000000-0005-0000-0000-00001F000000}"/>
    <cellStyle name="標準 7" xfId="39" xr:uid="{00000000-0005-0000-0000-000020000000}"/>
    <cellStyle name="標準_【レイアウト】（県）資料３（Ｐ２）　歳出比較分析表" xfId="34" xr:uid="{00000000-0005-0000-0000-000021000000}"/>
    <cellStyle name="標準_【レイアウト】（市）資料３（Ｐ２）　歳出比較分析表" xfId="35" xr:uid="{00000000-0005-0000-0000-000022000000}"/>
    <cellStyle name="標準_APAHO251300" xfId="36" xr:uid="{00000000-0005-0000-0000-000023000000}"/>
    <cellStyle name="標準_APAHO252300" xfId="37" xr:uid="{00000000-0005-0000-0000-000024000000}"/>
    <cellStyle name="標準_Book1" xfId="31" xr:uid="{00000000-0005-0000-0000-000025000000}"/>
    <cellStyle name="標準_O-JJ0722-001-3_決算状況カード(各会計・関係団体)_O-JJ1016-001-3_財政状況資料集(決算状況カード(各会計・関係団体))(Rev2)2" xfId="32" xr:uid="{00000000-0005-0000-0000-000026000000}"/>
    <cellStyle name="標準_O-JJ0722-001-8_連結実質赤字比率に係る赤字・黒字の構成分析" xfId="2" xr:uid="{00000000-0005-0000-0000-00002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0186-4D73-A601-95C80EBFA1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186206</c:v>
                </c:pt>
                <c:pt idx="1">
                  <c:v>226219</c:v>
                </c:pt>
                <c:pt idx="2">
                  <c:v>148187</c:v>
                </c:pt>
                <c:pt idx="3">
                  <c:v>214268</c:v>
                </c:pt>
                <c:pt idx="4">
                  <c:v>191458</c:v>
                </c:pt>
              </c:numCache>
            </c:numRef>
          </c:val>
          <c:smooth val="0"/>
          <c:extLst>
            <c:ext xmlns:c16="http://schemas.microsoft.com/office/drawing/2014/chart" uri="{C3380CC4-5D6E-409C-BE32-E72D297353CC}">
              <c16:uniqueId val="{00000001-0186-4D73-A601-95C80EBFA178}"/>
            </c:ext>
          </c:extLst>
        </c:ser>
        <c:dLbls>
          <c:showLegendKey val="0"/>
          <c:showVal val="0"/>
          <c:showCatName val="0"/>
          <c:showSerName val="0"/>
          <c:showPercent val="0"/>
          <c:showBubbleSize val="0"/>
        </c:dLbls>
        <c:marker val="1"/>
        <c:smooth val="0"/>
        <c:axId val="99357056"/>
        <c:axId val="99358976"/>
      </c:lineChart>
      <c:catAx>
        <c:axId val="99357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58976"/>
        <c:crosses val="autoZero"/>
        <c:auto val="1"/>
        <c:lblAlgn val="ctr"/>
        <c:lblOffset val="100"/>
        <c:tickLblSkip val="1"/>
        <c:tickMarkSkip val="1"/>
        <c:noMultiLvlLbl val="0"/>
      </c:catAx>
      <c:valAx>
        <c:axId val="993589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57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10.029999999999999</c:v>
                </c:pt>
                <c:pt idx="1">
                  <c:v>4.82</c:v>
                </c:pt>
                <c:pt idx="2">
                  <c:v>3.8</c:v>
                </c:pt>
                <c:pt idx="3">
                  <c:v>10.38</c:v>
                </c:pt>
                <c:pt idx="4">
                  <c:v>9.1199999999999992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47.28</c:v>
                </c:pt>
                <c:pt idx="1">
                  <c:v>47.64</c:v>
                </c:pt>
                <c:pt idx="2">
                  <c:v>49.37</c:v>
                </c:pt>
                <c:pt idx="3">
                  <c:v>43.14</c:v>
                </c:pt>
                <c:pt idx="4">
                  <c:v>44.76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7734912"/>
        <c:axId val="82911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22.57</c:v>
                </c:pt>
                <c:pt idx="1">
                  <c:v>5.34</c:v>
                </c:pt>
                <c:pt idx="2">
                  <c:v>0.62</c:v>
                </c:pt>
                <c:pt idx="3">
                  <c:v>2.35</c:v>
                </c:pt>
                <c:pt idx="4">
                  <c:v>1.86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7734912"/>
        <c:axId val="82911232"/>
      </c:lineChart>
      <c:catAx>
        <c:axId val="10773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911232"/>
        <c:crosses val="autoZero"/>
        <c:auto val="1"/>
        <c:lblAlgn val="ctr"/>
        <c:lblOffset val="100"/>
        <c:tickLblSkip val="1"/>
        <c:tickMarkSkip val="1"/>
        <c:noMultiLvlLbl val="0"/>
      </c:catAx>
      <c:valAx>
        <c:axId val="8291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3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0.38</c:v>
                </c:pt>
                <c:pt idx="2">
                  <c:v>#N/A</c:v>
                </c:pt>
                <c:pt idx="3">
                  <c:v>0.1</c:v>
                </c:pt>
                <c:pt idx="4">
                  <c:v>#N/A</c:v>
                </c:pt>
                <c:pt idx="5">
                  <c:v>0.01</c:v>
                </c:pt>
                <c:pt idx="6">
                  <c:v>#N/A</c:v>
                </c:pt>
                <c:pt idx="7">
                  <c:v>0.1</c:v>
                </c:pt>
                <c:pt idx="8">
                  <c:v>#N/A</c:v>
                </c:pt>
                <c:pt idx="9">
                  <c:v>0.08</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0.01</c:v>
                </c:pt>
                <c:pt idx="4">
                  <c:v>#N/A</c:v>
                </c:pt>
                <c:pt idx="5">
                  <c:v>0</c:v>
                </c:pt>
                <c:pt idx="6">
                  <c:v>#N/A</c:v>
                </c:pt>
                <c:pt idx="7">
                  <c:v>0.06</c:v>
                </c:pt>
                <c:pt idx="8">
                  <c:v>#N/A</c:v>
                </c:pt>
                <c:pt idx="9">
                  <c:v>0.09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介護保険（介護サービス事業勘定）特別会計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0.28999999999999998</c:v>
                </c:pt>
                <c:pt idx="2">
                  <c:v>#N/A</c:v>
                </c:pt>
                <c:pt idx="3">
                  <c:v>0.11</c:v>
                </c:pt>
                <c:pt idx="4">
                  <c:v>#N/A</c:v>
                </c:pt>
                <c:pt idx="5">
                  <c:v>0.08</c:v>
                </c:pt>
                <c:pt idx="6">
                  <c:v>#N/A</c:v>
                </c:pt>
                <c:pt idx="7">
                  <c:v>0.02</c:v>
                </c:pt>
                <c:pt idx="8">
                  <c:v>#N/A</c:v>
                </c:pt>
                <c:pt idx="9">
                  <c:v>0.44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0.49</c:v>
                </c:pt>
                <c:pt idx="2">
                  <c:v>#N/A</c:v>
                </c:pt>
                <c:pt idx="3">
                  <c:v>0.01</c:v>
                </c:pt>
                <c:pt idx="4">
                  <c:v>#N/A</c:v>
                </c:pt>
                <c:pt idx="5">
                  <c:v>0.02</c:v>
                </c:pt>
                <c:pt idx="6">
                  <c:v>#N/A</c:v>
                </c:pt>
                <c:pt idx="7">
                  <c:v>0.2</c:v>
                </c:pt>
                <c:pt idx="8">
                  <c:v>#N/A</c:v>
                </c:pt>
                <c:pt idx="9">
                  <c:v>0.48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0.56999999999999995</c:v>
                </c:pt>
                <c:pt idx="2">
                  <c:v>#N/A</c:v>
                </c:pt>
                <c:pt idx="3">
                  <c:v>0.99</c:v>
                </c:pt>
                <c:pt idx="4">
                  <c:v>#N/A</c:v>
                </c:pt>
                <c:pt idx="5">
                  <c:v>0.55000000000000004</c:v>
                </c:pt>
                <c:pt idx="6">
                  <c:v>#N/A</c:v>
                </c:pt>
                <c:pt idx="7">
                  <c:v>0.91</c:v>
                </c:pt>
                <c:pt idx="8">
                  <c:v>#N/A</c:v>
                </c:pt>
                <c:pt idx="9">
                  <c:v>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0.3</c:v>
                </c:pt>
                <c:pt idx="1">
                  <c:v>#N/A</c:v>
                </c:pt>
                <c:pt idx="2">
                  <c:v>#N/A</c:v>
                </c:pt>
                <c:pt idx="3">
                  <c:v>0.88</c:v>
                </c:pt>
                <c:pt idx="4">
                  <c:v>#N/A</c:v>
                </c:pt>
                <c:pt idx="5">
                  <c:v>0.16</c:v>
                </c:pt>
                <c:pt idx="6">
                  <c:v>#N/A</c:v>
                </c:pt>
                <c:pt idx="7">
                  <c:v>0</c:v>
                </c:pt>
                <c:pt idx="8">
                  <c:v>#N/A</c:v>
                </c:pt>
                <c:pt idx="9">
                  <c:v>1.94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9.6300000000000008</c:v>
                </c:pt>
                <c:pt idx="2">
                  <c:v>#N/A</c:v>
                </c:pt>
                <c:pt idx="3">
                  <c:v>4.71</c:v>
                </c:pt>
                <c:pt idx="4">
                  <c:v>#N/A</c:v>
                </c:pt>
                <c:pt idx="5">
                  <c:v>3.75</c:v>
                </c:pt>
                <c:pt idx="6">
                  <c:v>#N/A</c:v>
                </c:pt>
                <c:pt idx="7">
                  <c:v>10.26</c:v>
                </c:pt>
                <c:pt idx="8">
                  <c:v>#N/A</c:v>
                </c:pt>
                <c:pt idx="9">
                  <c:v>9.0299999999999994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8256640"/>
        <c:axId val="108262528"/>
      </c:barChart>
      <c:catAx>
        <c:axId val="10825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62528"/>
        <c:crosses val="autoZero"/>
        <c:auto val="1"/>
        <c:lblAlgn val="ctr"/>
        <c:lblOffset val="100"/>
        <c:tickLblSkip val="1"/>
        <c:tickMarkSkip val="1"/>
        <c:noMultiLvlLbl val="0"/>
      </c:catAx>
      <c:valAx>
        <c:axId val="10826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56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409</c:v>
                </c:pt>
                <c:pt idx="5">
                  <c:v>416</c:v>
                </c:pt>
                <c:pt idx="8">
                  <c:v>420</c:v>
                </c:pt>
                <c:pt idx="11">
                  <c:v>417</c:v>
                </c:pt>
                <c:pt idx="14">
                  <c:v>397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c:v>
                </c:pt>
                <c:pt idx="3">
                  <c:v>19</c:v>
                </c:pt>
                <c:pt idx="6">
                  <c:v>24</c:v>
                </c:pt>
                <c:pt idx="9">
                  <c:v>25</c:v>
                </c:pt>
                <c:pt idx="12">
                  <c:v>25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598</c:v>
                </c:pt>
                <c:pt idx="3">
                  <c:v>567</c:v>
                </c:pt>
                <c:pt idx="6">
                  <c:v>552</c:v>
                </c:pt>
                <c:pt idx="9">
                  <c:v>553</c:v>
                </c:pt>
                <c:pt idx="12">
                  <c:v>525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6848512"/>
        <c:axId val="96850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218</c:v>
                </c:pt>
                <c:pt idx="2">
                  <c:v>#N/A</c:v>
                </c:pt>
                <c:pt idx="3">
                  <c:v>#N/A</c:v>
                </c:pt>
                <c:pt idx="4">
                  <c:v>170</c:v>
                </c:pt>
                <c:pt idx="5">
                  <c:v>#N/A</c:v>
                </c:pt>
                <c:pt idx="6">
                  <c:v>#N/A</c:v>
                </c:pt>
                <c:pt idx="7">
                  <c:v>156</c:v>
                </c:pt>
                <c:pt idx="8">
                  <c:v>#N/A</c:v>
                </c:pt>
                <c:pt idx="9">
                  <c:v>#N/A</c:v>
                </c:pt>
                <c:pt idx="10">
                  <c:v>161</c:v>
                </c:pt>
                <c:pt idx="11">
                  <c:v>#N/A</c:v>
                </c:pt>
                <c:pt idx="12">
                  <c:v>#N/A</c:v>
                </c:pt>
                <c:pt idx="13">
                  <c:v>153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6848512"/>
        <c:axId val="96850688"/>
      </c:lineChart>
      <c:catAx>
        <c:axId val="9684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850688"/>
        <c:crosses val="autoZero"/>
        <c:auto val="1"/>
        <c:lblAlgn val="ctr"/>
        <c:lblOffset val="100"/>
        <c:tickLblSkip val="1"/>
        <c:tickMarkSkip val="1"/>
        <c:noMultiLvlLbl val="0"/>
      </c:catAx>
      <c:valAx>
        <c:axId val="9685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4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3344</c:v>
                </c:pt>
                <c:pt idx="5">
                  <c:v>3176</c:v>
                </c:pt>
                <c:pt idx="8">
                  <c:v>2949</c:v>
                </c:pt>
                <c:pt idx="11">
                  <c:v>2681</c:v>
                </c:pt>
                <c:pt idx="14">
                  <c:v>2572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2031</c:v>
                </c:pt>
                <c:pt idx="5">
                  <c:v>2135</c:v>
                </c:pt>
                <c:pt idx="8">
                  <c:v>2293</c:v>
                </c:pt>
                <c:pt idx="11">
                  <c:v>2241</c:v>
                </c:pt>
                <c:pt idx="14">
                  <c:v>2389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407</c:v>
                </c:pt>
                <c:pt idx="3">
                  <c:v>698</c:v>
                </c:pt>
                <c:pt idx="6">
                  <c:v>775</c:v>
                </c:pt>
                <c:pt idx="9">
                  <c:v>718</c:v>
                </c:pt>
                <c:pt idx="12">
                  <c:v>782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4240</c:v>
                </c:pt>
                <c:pt idx="3">
                  <c:v>3653</c:v>
                </c:pt>
                <c:pt idx="6">
                  <c:v>3252</c:v>
                </c:pt>
                <c:pt idx="9">
                  <c:v>2874</c:v>
                </c:pt>
                <c:pt idx="12">
                  <c:v>2592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8977536"/>
        <c:axId val="108983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8977536"/>
        <c:axId val="108983808"/>
      </c:lineChart>
      <c:catAx>
        <c:axId val="1089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983808"/>
        <c:crosses val="autoZero"/>
        <c:auto val="1"/>
        <c:lblAlgn val="ctr"/>
        <c:lblOffset val="100"/>
        <c:tickLblSkip val="1"/>
        <c:tickMarkSkip val="1"/>
        <c:noMultiLvlLbl val="0"/>
      </c:catAx>
      <c:valAx>
        <c:axId val="10898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{2B377482-9A61-4E14-8E15-8933C1D691D2}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{75A6F191-46DA-4071-9B55-D273BCAB5CB4}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{79C83506-A951-45E9-84E1-DFC3C7F08081}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{09D908AA-F70E-4823-83F8-6103A98BEB57}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{3D6AECC2-E564-49CF-85F2-E37B6A6601AA}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{23CFD083-3B52-41CB-93B1-6BAE6424B946}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{237BE7A3-F1F9-4F10-A6E2-FD5C57ED6FE6}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{4C86166F-E20E-448F-96DE-07C46777C0EC}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{2D8A9591-E68B-4D32-A416-46A28D343EEE}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{55D9973F-D684-47A1-9D41-3E8BA031A64F}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9355008"/>
        <c:axId val="109356928"/>
      </c:scatterChart>
      <c:valAx>
        <c:axId val="1093550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356928"/>
        <c:crosses val="autoZero"/>
        <c:crossBetween val="midCat"/>
      </c:valAx>
      <c:valAx>
        <c:axId val="1093569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355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{B2D35847-A2CC-4E53-9BB0-078B56D1AC0A}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{ABE27DE7-7F0B-42A6-A680-E4E59EFC652C}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{ABC16DA0-02EF-40C2-938A-260AD375F8B0}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{6F0996AD-575F-4F3B-AA8E-83D1B4B478F7}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{9D878B15-73DE-43E7-BCB0-C1D0536E0CA5}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15.1</c:v>
                </c:pt>
                <c:pt idx="1">
                  <c:v>14.1</c:v>
                </c:pt>
                <c:pt idx="2">
                  <c:v>12.7</c:v>
                </c:pt>
                <c:pt idx="3">
                  <c:v>11.2</c:v>
                </c:pt>
                <c:pt idx="4">
                  <c:v>10.5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{62C47500-49C4-4E1E-ABD6-BADDA92694DC}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{3271BF40-4960-4F96-97A1-10B5864A32F8}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{6A14B5CD-41F1-4527-9F41-80759E66F163}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{2AFADA42-5FDF-4D54-A039-859177158C8D}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{5E86AA9D-FF00-4275-A204-2B43051425EB}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8353408"/>
        <c:axId val="108371968"/>
      </c:scatterChart>
      <c:valAx>
        <c:axId val="108353408"/>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371968"/>
        <c:crosses val="autoZero"/>
        <c:crossBetween val="midCat"/>
      </c:valAx>
      <c:valAx>
        <c:axId val="1083719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3534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年度に複合施設整備で起債した元金の償還が始まってはいるが、平成</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年度にごみ処理施設整備で起債した償還が終了したのと、平成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年度に繰上償還を行ったことも影響し、前年度と</a:t>
          </a:r>
          <a:r>
            <a:rPr lang="ja-JP" altLang="en-US" sz="1100">
              <a:solidFill>
                <a:schemeClr val="dk1"/>
              </a:solidFill>
              <a:effectLst/>
              <a:latin typeface="+mn-lt"/>
              <a:ea typeface="+mn-ea"/>
              <a:cs typeface="+mn-cs"/>
            </a:rPr>
            <a:t>の比較で</a:t>
          </a:r>
          <a:r>
            <a:rPr lang="ja-JP" altLang="ja-JP" sz="1100">
              <a:solidFill>
                <a:schemeClr val="dk1"/>
              </a:solidFill>
              <a:effectLst/>
              <a:latin typeface="+mn-lt"/>
              <a:ea typeface="+mn-ea"/>
              <a:cs typeface="+mn-cs"/>
            </a:rPr>
            <a:t>約</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百万の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額となった。平成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年度には約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千万と減額となる見込。また、平成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年度には約</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億円の繰上償還をを予定しているのと、複合施設に係る償還が平成</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年度までに終了するため、その後大きく減少する見込みである。</a:t>
          </a:r>
          <a:endParaRPr lang="ja-JP" altLang="ja-JP" sz="1400">
            <a:effectLst/>
          </a:endParaRPr>
        </a:p>
        <a:p>
          <a:r>
            <a:rPr lang="ja-JP" altLang="ja-JP" sz="1100">
              <a:solidFill>
                <a:schemeClr val="dk1"/>
              </a:solidFill>
              <a:effectLst/>
              <a:latin typeface="+mn-lt"/>
              <a:ea typeface="+mn-ea"/>
              <a:cs typeface="+mn-cs"/>
            </a:rPr>
            <a:t>　公営企業債の元利償還金に対する繰入金について、父島の扇浦浄水場の移転は完了したが、引き続き第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原水調整池の整備や母島の沖村浄水場の建替えがあるのため増額していく見込みである。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将来負担額について、一般会計等の地方債現在高は発行額よりも償還額が大きいため平成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年度以降も減額となる見込である。</a:t>
          </a:r>
          <a:endParaRPr lang="ja-JP" altLang="ja-JP" sz="1400">
            <a:effectLst/>
          </a:endParaRPr>
        </a:p>
        <a:p>
          <a:r>
            <a:rPr lang="ja-JP" altLang="ja-JP" sz="1100">
              <a:solidFill>
                <a:schemeClr val="dk1"/>
              </a:solidFill>
              <a:effectLst/>
              <a:latin typeface="+mn-lt"/>
              <a:ea typeface="+mn-ea"/>
              <a:cs typeface="+mn-cs"/>
            </a:rPr>
            <a:t>　公営企業債等繰入見込額については、平成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年度以降も、父島扇浦浄水場の移転完了後の第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原水調整池の整備、母島</a:t>
          </a:r>
          <a:r>
            <a:rPr lang="ja-JP" altLang="en-US" sz="1100">
              <a:solidFill>
                <a:schemeClr val="dk1"/>
              </a:solidFill>
              <a:effectLst/>
              <a:latin typeface="+mn-lt"/>
              <a:ea typeface="+mn-ea"/>
              <a:cs typeface="+mn-cs"/>
            </a:rPr>
            <a:t>の沖村</a:t>
          </a:r>
          <a:r>
            <a:rPr lang="ja-JP" altLang="ja-JP" sz="1100">
              <a:solidFill>
                <a:schemeClr val="dk1"/>
              </a:solidFill>
              <a:effectLst/>
              <a:latin typeface="+mn-lt"/>
              <a:ea typeface="+mn-ea"/>
              <a:cs typeface="+mn-cs"/>
            </a:rPr>
            <a:t>浄水場の建替えが開始されていることから増額が見込まれている。</a:t>
          </a:r>
          <a:endParaRPr lang="ja-JP" altLang="ja-JP" sz="1400">
            <a:effectLst/>
          </a:endParaRPr>
        </a:p>
        <a:p>
          <a:r>
            <a:rPr lang="ja-JP" altLang="ja-JP" sz="1100">
              <a:solidFill>
                <a:schemeClr val="dk1"/>
              </a:solidFill>
              <a:effectLst/>
              <a:latin typeface="+mn-lt"/>
              <a:ea typeface="+mn-ea"/>
              <a:cs typeface="+mn-cs"/>
            </a:rPr>
            <a:t>　充当可能基金については、平成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年度にも財政調整基金</a:t>
          </a:r>
          <a:r>
            <a:rPr lang="ja-JP" altLang="en-US" sz="1100">
              <a:solidFill>
                <a:schemeClr val="dk1"/>
              </a:solidFill>
              <a:effectLst/>
              <a:latin typeface="+mn-lt"/>
              <a:ea typeface="+mn-ea"/>
              <a:cs typeface="+mn-cs"/>
            </a:rPr>
            <a:t>の取り崩しを行ったが、</a:t>
          </a:r>
          <a:r>
            <a:rPr lang="ja-JP" altLang="ja-JP" sz="1100">
              <a:solidFill>
                <a:schemeClr val="dk1"/>
              </a:solidFill>
              <a:effectLst/>
              <a:latin typeface="+mn-lt"/>
              <a:ea typeface="+mn-ea"/>
              <a:cs typeface="+mn-cs"/>
            </a:rPr>
            <a:t>積み立て</a:t>
          </a:r>
          <a:r>
            <a:rPr lang="ja-JP" altLang="en-US" sz="1100">
              <a:solidFill>
                <a:schemeClr val="dk1"/>
              </a:solidFill>
              <a:effectLst/>
              <a:latin typeface="+mn-lt"/>
              <a:ea typeface="+mn-ea"/>
              <a:cs typeface="+mn-cs"/>
            </a:rPr>
            <a:t>額が上回った</a:t>
          </a:r>
          <a:r>
            <a:rPr lang="ja-JP" altLang="ja-JP" sz="1100">
              <a:solidFill>
                <a:schemeClr val="dk1"/>
              </a:solidFill>
              <a:effectLst/>
              <a:latin typeface="+mn-lt"/>
              <a:ea typeface="+mn-ea"/>
              <a:cs typeface="+mn-cs"/>
            </a:rPr>
            <a:t>ことから、基金の総額は</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額となった。今後も、財政事情によっては財政調整基金等を取崩せざるを得ない場合も考えられることから、</a:t>
          </a:r>
          <a:r>
            <a:rPr lang="ja-JP" altLang="en-US" sz="1100">
              <a:solidFill>
                <a:schemeClr val="dk1"/>
              </a:solidFill>
              <a:effectLst/>
              <a:latin typeface="+mn-lt"/>
              <a:ea typeface="+mn-ea"/>
              <a:cs typeface="+mn-cs"/>
            </a:rPr>
            <a:t>過大にならないよう</a:t>
          </a:r>
          <a:r>
            <a:rPr lang="ja-JP" altLang="ja-JP" sz="1100">
              <a:solidFill>
                <a:schemeClr val="dk1"/>
              </a:solidFill>
              <a:effectLst/>
              <a:latin typeface="+mn-lt"/>
              <a:ea typeface="+mn-ea"/>
              <a:cs typeface="+mn-cs"/>
            </a:rPr>
            <a:t>積立を</a:t>
          </a:r>
          <a:r>
            <a:rPr lang="ja-JP" altLang="en-US" sz="1100">
              <a:solidFill>
                <a:schemeClr val="dk1"/>
              </a:solidFill>
              <a:effectLst/>
              <a:latin typeface="+mn-lt"/>
              <a:ea typeface="+mn-ea"/>
              <a:cs typeface="+mn-cs"/>
            </a:rPr>
            <a:t>行う</a:t>
          </a:r>
          <a:r>
            <a:rPr lang="ja-JP" altLang="ja-JP" sz="1100">
              <a:solidFill>
                <a:schemeClr val="dk1"/>
              </a:solidFill>
              <a:effectLst/>
              <a:latin typeface="+mn-lt"/>
              <a:ea typeface="+mn-ea"/>
              <a:cs typeface="+mn-cs"/>
            </a:rPr>
            <a:t>よう努めていく。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東京都小笠原村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2,594
2,568
104.35
4,597,518
4,416,985
178,971
1,962,618
2,573,051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00000000-0008-0000-0C00-000019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00000000-0008-0000-0C00-00001A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00000000-0008-0000-0C00-00001B000000}"/>
            </a:ext>
          </a:extLst>
        </xdr:cNvPr>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00000000-0008-0000-0C00-00002C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00000000-0008-0000-0C00-00003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債務償還可能年数は総務省で算出式を精査中であり、平成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年度より公表する</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00000000-0008-0000-0C00-000038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00000000-0008-0000-0C00-000039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00000000-0008-0000-0C00-00003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東京都小笠原村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2,594
2,568
104.35
4,597,518
4,416,985
178,971
1,962,618
2,573,051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東京都小笠原村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2,594
2,568
104.35
4,597,518
4,416,985
178,971
1,962,618
2,573,051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東京都小笠原村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2,594
2,568
104.35
4,597,518
4,416,985
178,971
1,962,618
2,573,051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基準財政収入額については、税収の大きな伸びはなく、税連動交付金も経済状況に左右されるため収入全体では微増となっている。</a:t>
          </a:r>
          <a:endParaRPr lang="ja-JP" altLang="ja-JP" sz="1400">
            <a:effectLst/>
          </a:endParaRPr>
        </a:p>
        <a:p>
          <a:r>
            <a:rPr lang="ja-JP" altLang="ja-JP" sz="1100">
              <a:solidFill>
                <a:schemeClr val="dk1"/>
              </a:solidFill>
              <a:effectLst/>
              <a:latin typeface="+mn-lt"/>
              <a:ea typeface="+mn-ea"/>
              <a:cs typeface="+mn-cs"/>
            </a:rPr>
            <a:t>　基準財政需要額では、辺地対策事業債償還費、臨時財政対策債償還費の伸びにより、財政力指数は前年度と同ポイントとなっている。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数値は、他の類似団体平均とほぼ同じになって</a:t>
          </a:r>
          <a:r>
            <a:rPr lang="ja-JP" altLang="en-US" sz="1100">
              <a:solidFill>
                <a:schemeClr val="dk1"/>
              </a:solidFill>
              <a:effectLst/>
              <a:latin typeface="+mn-lt"/>
              <a:ea typeface="+mn-ea"/>
              <a:cs typeface="+mn-cs"/>
            </a:rPr>
            <a:t>いるが</a:t>
          </a:r>
          <a:r>
            <a:rPr lang="ja-JP" altLang="ja-JP" sz="1100">
              <a:solidFill>
                <a:schemeClr val="dk1"/>
              </a:solidFill>
              <a:effectLst/>
              <a:latin typeface="+mn-lt"/>
              <a:ea typeface="+mn-ea"/>
              <a:cs typeface="+mn-cs"/>
            </a:rPr>
            <a:t>、今後、児童福祉施設の整備やごみリサイクル施設の整備</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小中学校の建替え等が予定されており、多額の地方債を発行する見込みのため、国、東京都等の補助金、基金を最大限活用し地方債の抑制に努める。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88071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105427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a:solidFill>
                <a:schemeClr val="dk1"/>
              </a:solidFill>
              <a:effectLst/>
              <a:latin typeface="+mn-lt"/>
              <a:ea typeface="+mn-ea"/>
              <a:cs typeface="+mn-cs"/>
            </a:rPr>
            <a:t>　経常一般財源（分母）は、地方税は前年度よりも減となったが、普通交付税が前年比</a:t>
          </a:r>
          <a:r>
            <a:rPr lang="en-US" altLang="ja-JP" sz="1050">
              <a:solidFill>
                <a:schemeClr val="dk1"/>
              </a:solidFill>
              <a:effectLst/>
              <a:latin typeface="+mn-lt"/>
              <a:ea typeface="+mn-ea"/>
              <a:cs typeface="+mn-cs"/>
            </a:rPr>
            <a:t>58,924</a:t>
          </a:r>
          <a:r>
            <a:rPr lang="ja-JP" altLang="ja-JP" sz="1050">
              <a:solidFill>
                <a:schemeClr val="dk1"/>
              </a:solidFill>
              <a:effectLst/>
              <a:latin typeface="+mn-lt"/>
              <a:ea typeface="+mn-ea"/>
              <a:cs typeface="+mn-cs"/>
            </a:rPr>
            <a:t>千円（</a:t>
          </a:r>
          <a:r>
            <a:rPr lang="en-US" altLang="ja-JP" sz="1050">
              <a:solidFill>
                <a:schemeClr val="dk1"/>
              </a:solidFill>
              <a:effectLst/>
              <a:latin typeface="+mn-lt"/>
              <a:ea typeface="+mn-ea"/>
              <a:cs typeface="+mn-cs"/>
            </a:rPr>
            <a:t>4.6</a:t>
          </a:r>
          <a:r>
            <a:rPr lang="ja-JP" altLang="ja-JP" sz="1050">
              <a:solidFill>
                <a:schemeClr val="dk1"/>
              </a:solidFill>
              <a:effectLst/>
              <a:latin typeface="+mn-lt"/>
              <a:ea typeface="+mn-ea"/>
              <a:cs typeface="+mn-cs"/>
            </a:rPr>
            <a:t>％）の増額となる等、大きく増額となった。経常的経費充当一般財源（分子）は、物件費が</a:t>
          </a:r>
          <a:r>
            <a:rPr lang="ja-JP" altLang="en-US" sz="1050">
              <a:solidFill>
                <a:schemeClr val="dk1"/>
              </a:solidFill>
              <a:effectLst/>
              <a:latin typeface="+mn-lt"/>
              <a:ea typeface="+mn-ea"/>
              <a:cs typeface="+mn-cs"/>
            </a:rPr>
            <a:t>減</a:t>
          </a:r>
          <a:r>
            <a:rPr lang="ja-JP" altLang="ja-JP" sz="1050">
              <a:solidFill>
                <a:schemeClr val="dk1"/>
              </a:solidFill>
              <a:effectLst/>
              <a:latin typeface="+mn-lt"/>
              <a:ea typeface="+mn-ea"/>
              <a:cs typeface="+mn-cs"/>
            </a:rPr>
            <a:t>額とな</a:t>
          </a:r>
          <a:r>
            <a:rPr lang="ja-JP" altLang="en-US" sz="1050">
              <a:solidFill>
                <a:schemeClr val="dk1"/>
              </a:solidFill>
              <a:effectLst/>
              <a:latin typeface="+mn-lt"/>
              <a:ea typeface="+mn-ea"/>
              <a:cs typeface="+mn-cs"/>
            </a:rPr>
            <a:t>り</a:t>
          </a:r>
          <a:r>
            <a:rPr lang="ja-JP" altLang="ja-JP" sz="1050">
              <a:solidFill>
                <a:schemeClr val="dk1"/>
              </a:solidFill>
              <a:effectLst/>
              <a:latin typeface="+mn-lt"/>
              <a:ea typeface="+mn-ea"/>
              <a:cs typeface="+mn-cs"/>
            </a:rPr>
            <a:t>、その他</a:t>
          </a:r>
          <a:r>
            <a:rPr lang="ja-JP" altLang="en-US" sz="1050">
              <a:solidFill>
                <a:schemeClr val="dk1"/>
              </a:solidFill>
              <a:effectLst/>
              <a:latin typeface="+mn-lt"/>
              <a:ea typeface="+mn-ea"/>
              <a:cs typeface="+mn-cs"/>
            </a:rPr>
            <a:t>も概ね減額となったため</a:t>
          </a:r>
          <a:r>
            <a:rPr lang="ja-JP" altLang="ja-JP" sz="1050">
              <a:solidFill>
                <a:schemeClr val="dk1"/>
              </a:solidFill>
              <a:effectLst/>
              <a:latin typeface="+mn-lt"/>
              <a:ea typeface="+mn-ea"/>
              <a:cs typeface="+mn-cs"/>
            </a:rPr>
            <a:t>、経済収支比率は前年度より</a:t>
          </a:r>
          <a:r>
            <a:rPr lang="en-US" altLang="ja-JP" sz="1050">
              <a:solidFill>
                <a:schemeClr val="dk1"/>
              </a:solidFill>
              <a:effectLst/>
              <a:latin typeface="+mn-lt"/>
              <a:ea typeface="+mn-ea"/>
              <a:cs typeface="+mn-cs"/>
            </a:rPr>
            <a:t>3.7</a:t>
          </a:r>
          <a:r>
            <a:rPr lang="ja-JP" altLang="ja-JP" sz="1050">
              <a:solidFill>
                <a:schemeClr val="dk1"/>
              </a:solidFill>
              <a:effectLst/>
              <a:latin typeface="+mn-lt"/>
              <a:ea typeface="+mn-ea"/>
              <a:cs typeface="+mn-cs"/>
            </a:rPr>
            <a:t>ポイントの減となった。他の類似団体平均との比較では</a:t>
          </a:r>
          <a:r>
            <a:rPr lang="en-US" altLang="ja-JP" sz="1050">
              <a:solidFill>
                <a:schemeClr val="dk1"/>
              </a:solidFill>
              <a:effectLst/>
              <a:latin typeface="+mn-lt"/>
              <a:ea typeface="+mn-ea"/>
              <a:cs typeface="+mn-cs"/>
            </a:rPr>
            <a:t>1.6%</a:t>
          </a:r>
          <a:r>
            <a:rPr lang="ja-JP" altLang="ja-JP" sz="1050">
              <a:solidFill>
                <a:schemeClr val="dk1"/>
              </a:solidFill>
              <a:effectLst/>
              <a:latin typeface="+mn-lt"/>
              <a:ea typeface="+mn-ea"/>
              <a:cs typeface="+mn-cs"/>
            </a:rPr>
            <a:t>の</a:t>
          </a:r>
          <a:r>
            <a:rPr lang="ja-JP" altLang="en-US" sz="1050">
              <a:solidFill>
                <a:schemeClr val="dk1"/>
              </a:solidFill>
              <a:effectLst/>
              <a:latin typeface="+mn-lt"/>
              <a:ea typeface="+mn-ea"/>
              <a:cs typeface="+mn-cs"/>
            </a:rPr>
            <a:t>減</a:t>
          </a:r>
          <a:r>
            <a:rPr lang="ja-JP" altLang="ja-JP" sz="1050">
              <a:solidFill>
                <a:schemeClr val="dk1"/>
              </a:solidFill>
              <a:effectLst/>
              <a:latin typeface="+mn-lt"/>
              <a:ea typeface="+mn-ea"/>
              <a:cs typeface="+mn-cs"/>
            </a:rPr>
            <a:t>となり、</a:t>
          </a:r>
          <a:r>
            <a:rPr lang="ja-JP" altLang="en-US" sz="1050">
              <a:solidFill>
                <a:schemeClr val="dk1"/>
              </a:solidFill>
              <a:effectLst/>
              <a:latin typeface="+mn-lt"/>
              <a:ea typeface="+mn-ea"/>
              <a:cs typeface="+mn-cs"/>
            </a:rPr>
            <a:t>ほぼ同様の数値と</a:t>
          </a:r>
          <a:r>
            <a:rPr lang="ja-JP" altLang="ja-JP" sz="1050">
              <a:solidFill>
                <a:schemeClr val="dk1"/>
              </a:solidFill>
              <a:effectLst/>
              <a:latin typeface="+mn-lt"/>
              <a:ea typeface="+mn-ea"/>
              <a:cs typeface="+mn-cs"/>
            </a:rPr>
            <a:t>なっている。</a:t>
          </a:r>
          <a:endParaRPr lang="ja-JP" altLang="ja-JP" sz="1200">
            <a:effectLst/>
          </a:endParaRPr>
        </a:p>
        <a:p>
          <a:r>
            <a:rPr lang="ja-JP" altLang="ja-JP" sz="1050">
              <a:solidFill>
                <a:schemeClr val="dk1"/>
              </a:solidFill>
              <a:effectLst/>
              <a:latin typeface="+mn-lt"/>
              <a:ea typeface="+mn-ea"/>
              <a:cs typeface="+mn-cs"/>
            </a:rPr>
            <a:t>　複合施設の開設による職員定数の増に伴う人件費の増、総合行政システムの経常経費も増額傾向にあり、複合施設整備に起債</a:t>
          </a:r>
          <a:r>
            <a:rPr lang="ja-JP" altLang="en-US" sz="1050">
              <a:solidFill>
                <a:schemeClr val="dk1"/>
              </a:solidFill>
              <a:effectLst/>
              <a:latin typeface="+mn-lt"/>
              <a:ea typeface="+mn-ea"/>
              <a:cs typeface="+mn-cs"/>
            </a:rPr>
            <a:t>の</a:t>
          </a:r>
          <a:r>
            <a:rPr lang="ja-JP" altLang="ja-JP" sz="1050">
              <a:solidFill>
                <a:schemeClr val="dk1"/>
              </a:solidFill>
              <a:effectLst/>
              <a:latin typeface="+mn-lt"/>
              <a:ea typeface="+mn-ea"/>
              <a:cs typeface="+mn-cs"/>
            </a:rPr>
            <a:t>償還</a:t>
          </a:r>
          <a:r>
            <a:rPr lang="ja-JP" altLang="en-US" sz="1050">
              <a:solidFill>
                <a:schemeClr val="dk1"/>
              </a:solidFill>
              <a:effectLst/>
              <a:latin typeface="+mn-lt"/>
              <a:ea typeface="+mn-ea"/>
              <a:cs typeface="+mn-cs"/>
            </a:rPr>
            <a:t>及びし尿処理施設改修の起債の償還開始</a:t>
          </a:r>
          <a:r>
            <a:rPr lang="ja-JP" altLang="ja-JP" sz="1050">
              <a:solidFill>
                <a:schemeClr val="dk1"/>
              </a:solidFill>
              <a:effectLst/>
              <a:latin typeface="+mn-lt"/>
              <a:ea typeface="+mn-ea"/>
              <a:cs typeface="+mn-cs"/>
            </a:rPr>
            <a:t>による公債費の増も見込まれるため、経常収支比率は悪化することが予想される。税等の徴収率の高水準の維持、国・都、民間資金等による財源の確実な確保、経常経費の削減に努め、現在の水準を維持す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147955</xdr:rowOff>
    </xdr:from>
    <xdr:to>
      <xdr:col>7</xdr:col>
      <xdr:colOff>152400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120755"/>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65786</xdr:rowOff>
    </xdr:from>
    <xdr:to>
      <xdr:col>6</xdr:col>
      <xdr:colOff>0</xdr:colOff>
      <xdr:row>65</xdr:row>
      <xdr:rowOff>130937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1003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80264</xdr:rowOff>
    </xdr:from>
    <xdr:to>
      <xdr:col>4</xdr:col>
      <xdr:colOff>482600</xdr:colOff>
      <xdr:row>65</xdr:row>
      <xdr:rowOff>130937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2451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7874</xdr:rowOff>
    </xdr:from>
    <xdr:to>
      <xdr:col>3</xdr:col>
      <xdr:colOff>279400</xdr:colOff>
      <xdr:row>65</xdr:row>
      <xdr:rowOff>80264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15212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97155</xdr:rowOff>
    </xdr:from>
    <xdr:to>
      <xdr:col>7</xdr:col>
      <xdr:colOff>203200</xdr:colOff>
      <xdr:row>65</xdr:row>
      <xdr:rowOff>27305</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113682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14986</xdr:rowOff>
    </xdr:from>
    <xdr:to>
      <xdr:col>6</xdr:col>
      <xdr:colOff>50800</xdr:colOff>
      <xdr:row>65</xdr:row>
      <xdr:rowOff>116586</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101363</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80137</xdr:rowOff>
    </xdr:from>
    <xdr:to>
      <xdr:col>4</xdr:col>
      <xdr:colOff>533400</xdr:colOff>
      <xdr:row>66</xdr:row>
      <xdr:rowOff>10287</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166514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29464</xdr:rowOff>
    </xdr:from>
    <xdr:to>
      <xdr:col>3</xdr:col>
      <xdr:colOff>330200</xdr:colOff>
      <xdr:row>65</xdr:row>
      <xdr:rowOff>131064</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115841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128524</xdr:rowOff>
    </xdr:from>
    <xdr:to>
      <xdr:col>2</xdr:col>
      <xdr:colOff>127000</xdr:colOff>
      <xdr:row>65</xdr:row>
      <xdr:rowOff>58674</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43451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[869,742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当村は、超遠隔離島であり、且つ</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村</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島という特殊な状況にある。</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同様に行政サービスの水準を確保・維持するために、人件費及び施設維持管理経費など、財政負担が他の類似団体と比較して大きくなっている。また、複合施設の開設に伴い医療・介護スタッフの増員による定数増に伴う人件費、運営経費が増加しており、人口一人当たりの人件費・物件費の決算額はさらに増額となることが予想される。</a:t>
          </a:r>
          <a:r>
            <a:rPr lang="ja-JP" altLang="en-US" sz="1100">
              <a:solidFill>
                <a:schemeClr val="dk1"/>
              </a:solidFill>
              <a:effectLst/>
              <a:latin typeface="+mn-lt"/>
              <a:ea typeface="+mn-ea"/>
              <a:cs typeface="+mn-cs"/>
            </a:rPr>
            <a:t>決算額は、前年比</a:t>
          </a:r>
          <a:r>
            <a:rPr lang="en-US" altLang="ja-JP" sz="1100">
              <a:solidFill>
                <a:schemeClr val="dk1"/>
              </a:solidFill>
              <a:effectLst/>
              <a:latin typeface="+mn-lt"/>
              <a:ea typeface="+mn-ea"/>
              <a:cs typeface="+mn-cs"/>
            </a:rPr>
            <a:t>12,679</a:t>
          </a:r>
          <a:r>
            <a:rPr lang="ja-JP" altLang="en-US" sz="1100">
              <a:solidFill>
                <a:schemeClr val="dk1"/>
              </a:solidFill>
              <a:effectLst/>
              <a:latin typeface="+mn-lt"/>
              <a:ea typeface="+mn-ea"/>
              <a:cs typeface="+mn-cs"/>
            </a:rPr>
            <a:t>円の減額となっているが、類似団体との比較では依然その差が大きい。</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今後、</a:t>
          </a:r>
          <a:r>
            <a:rPr lang="ja-JP" altLang="ja-JP" sz="1100">
              <a:solidFill>
                <a:schemeClr val="dk1"/>
              </a:solidFill>
              <a:effectLst/>
              <a:latin typeface="+mn-lt"/>
              <a:ea typeface="+mn-ea"/>
              <a:cs typeface="+mn-cs"/>
            </a:rPr>
            <a:t>人件費については、時間外勤務手当の前年度比</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％削減、各種手当の見直しを行い、物件費等の経常的な経費については、前年度比</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70487</xdr:rowOff>
    </xdr:from>
    <xdr:to>
      <xdr:col>7</xdr:col>
      <xdr:colOff>152400</xdr:colOff>
      <xdr:row>83</xdr:row>
      <xdr:rowOff>76606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114800" y="14300837"/>
          <a:ext cx="8382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70203</xdr:rowOff>
    </xdr:from>
    <xdr:to>
      <xdr:col>6</xdr:col>
      <xdr:colOff>0</xdr:colOff>
      <xdr:row>83</xdr:row>
      <xdr:rowOff>76606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300553"/>
          <a:ext cx="889000" cy="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59361</xdr:rowOff>
    </xdr:from>
    <xdr:to>
      <xdr:col>4</xdr:col>
      <xdr:colOff>482600</xdr:colOff>
      <xdr:row>83</xdr:row>
      <xdr:rowOff>70203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289711"/>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43362</xdr:rowOff>
    </xdr:from>
    <xdr:to>
      <xdr:col>3</xdr:col>
      <xdr:colOff>279400</xdr:colOff>
      <xdr:row>83</xdr:row>
      <xdr:rowOff>59361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273712"/>
          <a:ext cx="889000" cy="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19687</xdr:rowOff>
    </xdr:from>
    <xdr:to>
      <xdr:col>7</xdr:col>
      <xdr:colOff>203200</xdr:colOff>
      <xdr:row>83</xdr:row>
      <xdr:rowOff>121287</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42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163214</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22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869,742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25806</xdr:rowOff>
    </xdr:from>
    <xdr:to>
      <xdr:col>6</xdr:col>
      <xdr:colOff>50800</xdr:colOff>
      <xdr:row>83</xdr:row>
      <xdr:rowOff>127406</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425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112183</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34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882,421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19403</xdr:rowOff>
    </xdr:from>
    <xdr:to>
      <xdr:col>4</xdr:col>
      <xdr:colOff>533400</xdr:colOff>
      <xdr:row>83</xdr:row>
      <xdr:rowOff>121003</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424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105780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33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869,153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8561</xdr:rowOff>
    </xdr:from>
    <xdr:to>
      <xdr:col>3</xdr:col>
      <xdr:colOff>330200</xdr:colOff>
      <xdr:row>83</xdr:row>
      <xdr:rowOff>110161</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42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94938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32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846,686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164012</xdr:rowOff>
    </xdr:from>
    <xdr:to>
      <xdr:col>2</xdr:col>
      <xdr:colOff>127000</xdr:colOff>
      <xdr:row>83</xdr:row>
      <xdr:rowOff>94162</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422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78939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30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813,535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国の人事院勧告に準じた適正な改正を行っている。平成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年度は前年と比して</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し、他の類似団体平均との差は</a:t>
          </a:r>
          <a:r>
            <a:rPr lang="ja-JP" altLang="en-US" sz="1100">
              <a:solidFill>
                <a:schemeClr val="dk1"/>
              </a:solidFill>
              <a:effectLst/>
              <a:latin typeface="+mn-lt"/>
              <a:ea typeface="+mn-ea"/>
              <a:cs typeface="+mn-cs"/>
            </a:rPr>
            <a:t>ほぼ変わらず</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下回った状態となっている。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a:extLst>
            <a:ext uri="{FF2B5EF4-FFF2-40B4-BE49-F238E27FC236}">
              <a16:creationId xmlns:a16="http://schemas.microsoft.com/office/drawing/2014/main" id="{00000000-0008-0000-0300-0000F0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a:extLst>
            <a:ext uri="{FF2B5EF4-FFF2-40B4-BE49-F238E27FC236}">
              <a16:creationId xmlns:a16="http://schemas.microsoft.com/office/drawing/2014/main" id="{00000000-0008-0000-0300-0000F2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a:extLst>
            <a:ext uri="{FF2B5EF4-FFF2-40B4-BE49-F238E27FC236}">
              <a16:creationId xmlns:a16="http://schemas.microsoft.com/office/drawing/2014/main" id="{00000000-0008-0000-0300-0000F4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47307</xdr:rowOff>
    </xdr:from>
    <xdr:to>
      <xdr:col>24</xdr:col>
      <xdr:colOff>558800</xdr:colOff>
      <xdr:row>86</xdr:row>
      <xdr:rowOff>71438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6179800" y="1479200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a:extLst>
            <a:ext uri="{FF2B5EF4-FFF2-40B4-BE49-F238E27FC236}">
              <a16:creationId xmlns:a16="http://schemas.microsoft.com/office/drawing/2014/main" id="{00000000-0008-0000-0300-0000F7000000}"/>
            </a:ext>
          </a:extLst>
        </xdr:cNvPr>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a:extLst>
            <a:ext uri="{FF2B5EF4-FFF2-40B4-BE49-F238E27FC236}">
              <a16:creationId xmlns:a16="http://schemas.microsoft.com/office/drawing/2014/main" id="{00000000-0008-0000-0300-0000F8000000}"/>
            </a:ext>
          </a:extLst>
        </xdr:cNvPr>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71438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5290800" y="1470152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73977</xdr:rowOff>
    </xdr:from>
    <xdr:to>
      <xdr:col>22</xdr:col>
      <xdr:colOff>203200</xdr:colOff>
      <xdr:row>85</xdr:row>
      <xdr:rowOff>128270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4401800" y="1464722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a:extLst>
            <a:ext uri="{FF2B5EF4-FFF2-40B4-BE49-F238E27FC236}">
              <a16:creationId xmlns:a16="http://schemas.microsoft.com/office/drawing/2014/main" id="{00000000-0008-0000-0300-0000FD000000}"/>
            </a:ext>
          </a:extLst>
        </xdr:cNvPr>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73977</xdr:rowOff>
    </xdr:from>
    <xdr:to>
      <xdr:col>21</xdr:col>
      <xdr:colOff>0</xdr:colOff>
      <xdr:row>87</xdr:row>
      <xdr:rowOff>153352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3512800" y="14647227"/>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167957</xdr:rowOff>
    </xdr:from>
    <xdr:to>
      <xdr:col>24</xdr:col>
      <xdr:colOff>609600</xdr:colOff>
      <xdr:row>86</xdr:row>
      <xdr:rowOff>98107</xdr:rowOff>
    </xdr:to>
    <xdr:sp macro="" textlink="">
      <xdr:nvSpPr>
        <xdr:cNvPr id="265" name="円/楕円 264">
          <a:extLst>
            <a:ext uri="{FF2B5EF4-FFF2-40B4-BE49-F238E27FC236}">
              <a16:creationId xmlns:a16="http://schemas.microsoft.com/office/drawing/2014/main" id="{00000000-0008-0000-0300-000009010000}"/>
            </a:ext>
          </a:extLst>
        </xdr:cNvPr>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13034</xdr:rowOff>
    </xdr:from>
    <xdr:ext cx="762000" cy="259045"/>
    <xdr:sp macro="" textlink="">
      <xdr:nvSpPr>
        <xdr:cNvPr id="266" name="給与水準   （国との比較）該当値テキスト">
          <a:extLst>
            <a:ext uri="{FF2B5EF4-FFF2-40B4-BE49-F238E27FC236}">
              <a16:creationId xmlns:a16="http://schemas.microsoft.com/office/drawing/2014/main" id="{00000000-0008-0000-0300-00000A010000}"/>
            </a:ext>
          </a:extLst>
        </xdr:cNvPr>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20638</xdr:rowOff>
    </xdr:from>
    <xdr:to>
      <xdr:col>23</xdr:col>
      <xdr:colOff>457200</xdr:colOff>
      <xdr:row>86</xdr:row>
      <xdr:rowOff>122238</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129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132415</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53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17797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23177</xdr:rowOff>
    </xdr:from>
    <xdr:to>
      <xdr:col>21</xdr:col>
      <xdr:colOff>50800</xdr:colOff>
      <xdr:row>85</xdr:row>
      <xdr:rowOff>124777</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4351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134954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102552</xdr:rowOff>
    </xdr:from>
    <xdr:to>
      <xdr:col>19</xdr:col>
      <xdr:colOff>533400</xdr:colOff>
      <xdr:row>88</xdr:row>
      <xdr:rowOff>32702</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3462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42879</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8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a:extLst>
            <a:ext uri="{FF2B5EF4-FFF2-40B4-BE49-F238E27FC236}">
              <a16:creationId xmlns:a16="http://schemas.microsoft.com/office/drawing/2014/main" id="{00000000-0008-0000-0300-00001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総務省の指針により、定員管理の数値目標の着実な達成と</a:t>
          </a:r>
          <a:r>
            <a:rPr lang="en-US" altLang="ja-JP" sz="1100">
              <a:solidFill>
                <a:schemeClr val="dk1"/>
              </a:solidFill>
              <a:effectLst/>
              <a:latin typeface="+mn-lt"/>
              <a:ea typeface="+mn-ea"/>
              <a:cs typeface="+mn-cs"/>
            </a:rPr>
            <a:t>2011</a:t>
          </a:r>
          <a:r>
            <a:rPr lang="ja-JP" altLang="ja-JP" sz="1100">
              <a:solidFill>
                <a:schemeClr val="dk1"/>
              </a:solidFill>
              <a:effectLst/>
              <a:latin typeface="+mn-lt"/>
              <a:ea typeface="+mn-ea"/>
              <a:cs typeface="+mn-cs"/>
            </a:rPr>
            <a:t>年度までの純減に努めなければならないところではあるが、当村は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村</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島という特殊な状況にあり、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島の行政サービスに格差を生じさせないように維持しなければならないため、他の類似団体平均と比較しても</a:t>
          </a:r>
          <a:r>
            <a:rPr lang="ja-JP" altLang="en-US" sz="1100">
              <a:solidFill>
                <a:schemeClr val="dk1"/>
              </a:solidFill>
              <a:effectLst/>
              <a:latin typeface="+mn-lt"/>
              <a:ea typeface="+mn-ea"/>
              <a:cs typeface="+mn-cs"/>
            </a:rPr>
            <a:t>職員数が</a:t>
          </a:r>
          <a:r>
            <a:rPr lang="ja-JP" altLang="ja-JP" sz="1100">
              <a:solidFill>
                <a:schemeClr val="dk1"/>
              </a:solidFill>
              <a:effectLst/>
              <a:latin typeface="+mn-lt"/>
              <a:ea typeface="+mn-ea"/>
              <a:cs typeface="+mn-cs"/>
            </a:rPr>
            <a:t>多くなっているところである。また、平成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年度に複合施設を開設したことに伴い職員定数を増員したため、平成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年度においては、他の類似団体平均よりも</a:t>
          </a:r>
          <a:r>
            <a:rPr lang="en-US" altLang="ja-JP" sz="1100">
              <a:solidFill>
                <a:schemeClr val="dk1"/>
              </a:solidFill>
              <a:effectLst/>
              <a:latin typeface="+mn-lt"/>
              <a:ea typeface="+mn-ea"/>
              <a:cs typeface="+mn-cs"/>
            </a:rPr>
            <a:t>20.0</a:t>
          </a:r>
          <a:r>
            <a:rPr lang="ja-JP" altLang="ja-JP" sz="1100">
              <a:solidFill>
                <a:schemeClr val="dk1"/>
              </a:solidFill>
              <a:effectLst/>
              <a:latin typeface="+mn-lt"/>
              <a:ea typeface="+mn-ea"/>
              <a:cs typeface="+mn-cs"/>
            </a:rPr>
            <a:t>人多くなり、前年とほぼ同様の差が開いた状況にある。今後、組織及び業務内容の見直し等により適切な人員管理に努めていく。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a:extLst>
            <a:ext uri="{FF2B5EF4-FFF2-40B4-BE49-F238E27FC236}">
              <a16:creationId xmlns:a16="http://schemas.microsoft.com/office/drawing/2014/main" id="{00000000-0008-0000-0300-00002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160069</xdr:rowOff>
    </xdr:from>
    <xdr:to>
      <xdr:col>24</xdr:col>
      <xdr:colOff>558800</xdr:colOff>
      <xdr:row>60</xdr:row>
      <xdr:rowOff>161448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447069"/>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a:extLst>
            <a:ext uri="{FF2B5EF4-FFF2-40B4-BE49-F238E27FC236}">
              <a16:creationId xmlns:a16="http://schemas.microsoft.com/office/drawing/2014/main" id="{00000000-0008-0000-0300-000038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161448</xdr:rowOff>
    </xdr:from>
    <xdr:to>
      <xdr:col>23</xdr:col>
      <xdr:colOff>406400</xdr:colOff>
      <xdr:row>61</xdr:row>
      <xdr:rowOff>1373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290800" y="10448448"/>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166503</xdr:rowOff>
    </xdr:from>
    <xdr:to>
      <xdr:col>22</xdr:col>
      <xdr:colOff>203200</xdr:colOff>
      <xdr:row>61</xdr:row>
      <xdr:rowOff>1373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453503"/>
          <a:ext cx="8890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166503</xdr:rowOff>
    </xdr:from>
    <xdr:to>
      <xdr:col>21</xdr:col>
      <xdr:colOff>0</xdr:colOff>
      <xdr:row>60</xdr:row>
      <xdr:rowOff>168916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45350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109269</xdr:rowOff>
    </xdr:from>
    <xdr:to>
      <xdr:col>24</xdr:col>
      <xdr:colOff>609600</xdr:colOff>
      <xdr:row>61</xdr:row>
      <xdr:rowOff>39419</xdr:rowOff>
    </xdr:to>
    <xdr:sp macro="" textlink="">
      <xdr:nvSpPr>
        <xdr:cNvPr id="329" name="円/楕円 328">
          <a:extLst>
            <a:ext uri="{FF2B5EF4-FFF2-40B4-BE49-F238E27FC236}">
              <a16:creationId xmlns:a16="http://schemas.microsoft.com/office/drawing/2014/main" id="{00000000-0008-0000-0300-000049010000}"/>
            </a:ext>
          </a:extLst>
        </xdr:cNvPr>
        <xdr:cNvSpPr/>
      </xdr:nvSpPr>
      <xdr:spPr>
        <a:xfrm>
          <a:off x="16967200" y="103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81346</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36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110648</xdr:rowOff>
    </xdr:from>
    <xdr:to>
      <xdr:col>23</xdr:col>
      <xdr:colOff>457200</xdr:colOff>
      <xdr:row>61</xdr:row>
      <xdr:rowOff>40798</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129000" y="1039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25575</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48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122023</xdr:rowOff>
    </xdr:from>
    <xdr:to>
      <xdr:col>22</xdr:col>
      <xdr:colOff>254000</xdr:colOff>
      <xdr:row>61</xdr:row>
      <xdr:rowOff>52173</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5240000" y="104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36950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49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115703</xdr:rowOff>
    </xdr:from>
    <xdr:to>
      <xdr:col>21</xdr:col>
      <xdr:colOff>50800</xdr:colOff>
      <xdr:row>61</xdr:row>
      <xdr:rowOff>45853</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4351000" y="104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30630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118116</xdr:rowOff>
    </xdr:from>
    <xdr:to>
      <xdr:col>19</xdr:col>
      <xdr:colOff>533400</xdr:colOff>
      <xdr:row>61</xdr:row>
      <xdr:rowOff>48266</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3462000" y="104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33043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9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年度の約</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千万円</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年度にも</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千万円の繰上償還を行ったことにより前年より</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低くなったが、他の類似団体平均との比較では</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高くなっており、前年度よりも差が小さくなったものの依然高い状態が続いている。普通交付税が前年度よりも伸びており、地方債償還額は平成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年度以降いったんは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億円前後まで下がる見込みであるが、その後新たな償還が始まり再び増加に転じ、実質公債費比率も上昇が</a:t>
          </a:r>
          <a:r>
            <a:rPr lang="ja-JP" altLang="en-US" sz="1100">
              <a:solidFill>
                <a:schemeClr val="dk1"/>
              </a:solidFill>
              <a:effectLst/>
              <a:latin typeface="+mn-lt"/>
              <a:ea typeface="+mn-ea"/>
              <a:cs typeface="+mn-cs"/>
            </a:rPr>
            <a:t>想定さ</a:t>
          </a:r>
          <a:r>
            <a:rPr lang="ja-JP" altLang="ja-JP" sz="1100">
              <a:solidFill>
                <a:schemeClr val="dk1"/>
              </a:solidFill>
              <a:effectLst/>
              <a:latin typeface="+mn-lt"/>
              <a:ea typeface="+mn-ea"/>
              <a:cs typeface="+mn-cs"/>
            </a:rPr>
            <a:t>れる。　</a:t>
          </a:r>
          <a:endParaRPr lang="ja-JP" altLang="ja-JP" sz="1400">
            <a:effectLst/>
          </a:endParaRPr>
        </a:p>
        <a:p>
          <a:r>
            <a:rPr lang="ja-JP" altLang="ja-JP" sz="1100">
              <a:solidFill>
                <a:schemeClr val="dk1"/>
              </a:solidFill>
              <a:effectLst/>
              <a:latin typeface="+mn-lt"/>
              <a:ea typeface="+mn-ea"/>
              <a:cs typeface="+mn-cs"/>
            </a:rPr>
            <a:t>　今後も償還額を抑えるためにも小笠原諸島振興開発計画の策定を慎重に行いつつ、減債基金</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を財源とした繰上償還を行うことを検討していく。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55033</xdr:rowOff>
    </xdr:from>
    <xdr:to>
      <xdr:col>24</xdr:col>
      <xdr:colOff>558800</xdr:colOff>
      <xdr:row>43</xdr:row>
      <xdr:rowOff>111337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4273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111337</xdr:rowOff>
    </xdr:from>
    <xdr:to>
      <xdr:col>23</xdr:col>
      <xdr:colOff>406400</xdr:colOff>
      <xdr:row>44</xdr:row>
      <xdr:rowOff>60537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48368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60537</xdr:rowOff>
    </xdr:from>
    <xdr:to>
      <xdr:col>22</xdr:col>
      <xdr:colOff>203200</xdr:colOff>
      <xdr:row>45</xdr:row>
      <xdr:rowOff>1694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6043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1694</xdr:rowOff>
    </xdr:from>
    <xdr:to>
      <xdr:col>21</xdr:col>
      <xdr:colOff>0</xdr:colOff>
      <xdr:row>45</xdr:row>
      <xdr:rowOff>82127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7169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4233</xdr:rowOff>
    </xdr:from>
    <xdr:to>
      <xdr:col>24</xdr:col>
      <xdr:colOff>609600</xdr:colOff>
      <xdr:row>43</xdr:row>
      <xdr:rowOff>105833</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147760</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60537</xdr:rowOff>
    </xdr:from>
    <xdr:to>
      <xdr:col>23</xdr:col>
      <xdr:colOff>457200</xdr:colOff>
      <xdr:row>43</xdr:row>
      <xdr:rowOff>162137</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146914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9737</xdr:rowOff>
    </xdr:from>
    <xdr:to>
      <xdr:col>22</xdr:col>
      <xdr:colOff>254000</xdr:colOff>
      <xdr:row>44</xdr:row>
      <xdr:rowOff>111337</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96114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122344</xdr:rowOff>
    </xdr:from>
    <xdr:to>
      <xdr:col>21</xdr:col>
      <xdr:colOff>50800</xdr:colOff>
      <xdr:row>45</xdr:row>
      <xdr:rowOff>52494</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37271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31327</xdr:rowOff>
    </xdr:from>
    <xdr:to>
      <xdr:col>19</xdr:col>
      <xdr:colOff>533400</xdr:colOff>
      <xdr:row>45</xdr:row>
      <xdr:rowOff>132927</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7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117704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8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将来負担比率は、地方債現在高の減少及び充当可能基金の増額により</a:t>
          </a:r>
          <a:r>
            <a:rPr lang="en-US" altLang="ja-JP" sz="1100">
              <a:solidFill>
                <a:schemeClr val="dk1"/>
              </a:solidFill>
              <a:effectLst/>
              <a:latin typeface="+mn-lt"/>
              <a:ea typeface="+mn-ea"/>
              <a:cs typeface="+mn-cs"/>
            </a:rPr>
            <a:t>0.0%</a:t>
          </a:r>
          <a:r>
            <a:rPr lang="ja-JP" altLang="ja-JP" sz="1100">
              <a:solidFill>
                <a:schemeClr val="dk1"/>
              </a:solidFill>
              <a:effectLst/>
              <a:latin typeface="+mn-lt"/>
              <a:ea typeface="+mn-ea"/>
              <a:cs typeface="+mn-cs"/>
            </a:rPr>
            <a:t>となり、他の類似団体平均と同様の数値となっているが、父島では扇浦浄水場の移転、母島の沖村浄水場の建替え、さらに平成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年度以降の小笠原諸島振興開発事業計画では児童福祉施設の整備、ごみリサイクル施設整備が予定されているため、事業規模に伴う起債額</a:t>
          </a:r>
          <a:r>
            <a:rPr lang="ja-JP" altLang="en-US" sz="1100">
              <a:solidFill>
                <a:schemeClr val="dk1"/>
              </a:solidFill>
              <a:effectLst/>
              <a:latin typeface="+mn-lt"/>
              <a:ea typeface="+mn-ea"/>
              <a:cs typeface="+mn-cs"/>
            </a:rPr>
            <a:t>の増</a:t>
          </a:r>
          <a:r>
            <a:rPr lang="ja-JP" altLang="ja-JP" sz="1100">
              <a:solidFill>
                <a:schemeClr val="dk1"/>
              </a:solidFill>
              <a:effectLst/>
              <a:latin typeface="+mn-lt"/>
              <a:ea typeface="+mn-ea"/>
              <a:cs typeface="+mn-cs"/>
            </a:rPr>
            <a:t>により将来負担比率が再びプラスに転じることが</a:t>
          </a:r>
          <a:r>
            <a:rPr lang="ja-JP" altLang="en-US" sz="1100">
              <a:solidFill>
                <a:schemeClr val="dk1"/>
              </a:solidFill>
              <a:effectLst/>
              <a:latin typeface="+mn-lt"/>
              <a:ea typeface="+mn-ea"/>
              <a:cs typeface="+mn-cs"/>
            </a:rPr>
            <a:t>想定さ</a:t>
          </a:r>
          <a:r>
            <a:rPr lang="ja-JP" altLang="ja-JP" sz="1100">
              <a:solidFill>
                <a:schemeClr val="dk1"/>
              </a:solidFill>
              <a:effectLst/>
              <a:latin typeface="+mn-lt"/>
              <a:ea typeface="+mn-ea"/>
              <a:cs typeface="+mn-cs"/>
            </a:rPr>
            <a:t>れることから、振興開発事業計画の策定にあたっては慎重に行う必要がある。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東京都小笠原村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2,594
2,568
104.35
4,597,518
4,416,985
178,971
1,962,618
2,573,051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職員給は、複合施設の開設による職員数の増により、平成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年度に大きく増額とな</a:t>
          </a:r>
          <a:r>
            <a:rPr lang="ja-JP" altLang="en-US" sz="1100">
              <a:solidFill>
                <a:schemeClr val="dk1"/>
              </a:solidFill>
              <a:effectLst/>
              <a:latin typeface="+mn-lt"/>
              <a:ea typeface="+mn-ea"/>
              <a:cs typeface="+mn-cs"/>
            </a:rPr>
            <a:t>ってお</a:t>
          </a:r>
          <a:r>
            <a:rPr lang="ja-JP" altLang="ja-JP" sz="1100">
              <a:solidFill>
                <a:schemeClr val="dk1"/>
              </a:solidFill>
              <a:effectLst/>
              <a:latin typeface="+mn-lt"/>
              <a:ea typeface="+mn-ea"/>
              <a:cs typeface="+mn-cs"/>
            </a:rPr>
            <a:t>り、人件費全体では平成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年度も</a:t>
          </a:r>
          <a:r>
            <a:rPr lang="ja-JP" altLang="en-US" sz="1100">
              <a:solidFill>
                <a:schemeClr val="dk1"/>
              </a:solidFill>
              <a:effectLst/>
              <a:latin typeface="+mn-lt"/>
              <a:ea typeface="+mn-ea"/>
              <a:cs typeface="+mn-cs"/>
            </a:rPr>
            <a:t>若干の減</a:t>
          </a:r>
          <a:r>
            <a:rPr lang="ja-JP" altLang="ja-JP" sz="1100">
              <a:solidFill>
                <a:schemeClr val="dk1"/>
              </a:solidFill>
              <a:effectLst/>
              <a:latin typeface="+mn-lt"/>
              <a:ea typeface="+mn-ea"/>
              <a:cs typeface="+mn-cs"/>
            </a:rPr>
            <a:t>額となって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いる</a:t>
          </a:r>
          <a:r>
            <a:rPr lang="ja-JP" altLang="en-US" sz="1100">
              <a:solidFill>
                <a:schemeClr val="dk1"/>
              </a:solidFill>
              <a:effectLst/>
              <a:latin typeface="+mn-lt"/>
              <a:ea typeface="+mn-ea"/>
              <a:cs typeface="+mn-cs"/>
            </a:rPr>
            <a:t>がほぼ増額で、依然、高い状態が続いている。</a:t>
          </a:r>
          <a:endParaRPr lang="ja-JP" altLang="ja-JP" sz="1400">
            <a:effectLst/>
          </a:endParaRPr>
        </a:p>
        <a:p>
          <a:r>
            <a:rPr lang="ja-JP" altLang="ja-JP" sz="1100">
              <a:solidFill>
                <a:schemeClr val="dk1"/>
              </a:solidFill>
              <a:effectLst/>
              <a:latin typeface="+mn-lt"/>
              <a:ea typeface="+mn-ea"/>
              <a:cs typeface="+mn-cs"/>
            </a:rPr>
            <a:t>　経常収支比率については、診療所運営に係る国庫補助金が人件費にも充当できるようになったこともあり、経常経費に係る人件費の前年比</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減となっており</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減となっている。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67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60706</xdr:rowOff>
    </xdr:from>
    <xdr:to>
      <xdr:col>4</xdr:col>
      <xdr:colOff>346075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93997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55626</xdr:rowOff>
    </xdr:from>
    <xdr:to>
      <xdr:col>4</xdr:col>
      <xdr:colOff>396875</xdr:colOff>
      <xdr:row>37</xdr:row>
      <xdr:rowOff>157226</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経常的な物件費が</a:t>
          </a:r>
          <a:r>
            <a:rPr lang="ja-JP" altLang="en-US" sz="1100" baseline="0">
              <a:solidFill>
                <a:schemeClr val="dk1"/>
              </a:solidFill>
              <a:effectLst/>
              <a:latin typeface="+mn-lt"/>
              <a:ea typeface="+mn-ea"/>
              <a:cs typeface="+mn-cs"/>
            </a:rPr>
            <a:t>若干ではあるが減</a:t>
          </a:r>
          <a:r>
            <a:rPr lang="ja-JP" altLang="ja-JP" sz="1100" baseline="0">
              <a:solidFill>
                <a:schemeClr val="dk1"/>
              </a:solidFill>
              <a:effectLst/>
              <a:latin typeface="+mn-lt"/>
              <a:ea typeface="+mn-ea"/>
              <a:cs typeface="+mn-cs"/>
            </a:rPr>
            <a:t>額となったことにより、経常収支比率は前年比</a:t>
          </a:r>
          <a:r>
            <a:rPr lang="en-US" altLang="ja-JP" sz="1100" baseline="0">
              <a:solidFill>
                <a:schemeClr val="dk1"/>
              </a:solidFill>
              <a:effectLst/>
              <a:latin typeface="+mn-lt"/>
              <a:ea typeface="+mn-ea"/>
              <a:cs typeface="+mn-cs"/>
            </a:rPr>
            <a:t>0.6%</a:t>
          </a:r>
          <a:r>
            <a:rPr lang="ja-JP" altLang="ja-JP" sz="1100" baseline="0">
              <a:solidFill>
                <a:schemeClr val="dk1"/>
              </a:solidFill>
              <a:effectLst/>
              <a:latin typeface="+mn-lt"/>
              <a:ea typeface="+mn-ea"/>
              <a:cs typeface="+mn-cs"/>
            </a:rPr>
            <a:t>の</a:t>
          </a:r>
          <a:r>
            <a:rPr lang="ja-JP" altLang="en-US" sz="1100" baseline="0">
              <a:solidFill>
                <a:schemeClr val="dk1"/>
              </a:solidFill>
              <a:effectLst/>
              <a:latin typeface="+mn-lt"/>
              <a:ea typeface="+mn-ea"/>
              <a:cs typeface="+mn-cs"/>
            </a:rPr>
            <a:t>減</a:t>
          </a:r>
          <a:r>
            <a:rPr lang="ja-JP" altLang="ja-JP" sz="1100" baseline="0">
              <a:solidFill>
                <a:schemeClr val="dk1"/>
              </a:solidFill>
              <a:effectLst/>
              <a:latin typeface="+mn-lt"/>
              <a:ea typeface="+mn-ea"/>
              <a:cs typeface="+mn-cs"/>
            </a:rPr>
            <a:t>となった。他の類似団体との比較では、前年よりその差が</a:t>
          </a:r>
          <a:r>
            <a:rPr lang="ja-JP" altLang="en-US" sz="1100" baseline="0">
              <a:solidFill>
                <a:schemeClr val="dk1"/>
              </a:solidFill>
              <a:effectLst/>
              <a:latin typeface="+mn-lt"/>
              <a:ea typeface="+mn-ea"/>
              <a:cs typeface="+mn-cs"/>
            </a:rPr>
            <a:t>小さ</a:t>
          </a:r>
          <a:r>
            <a:rPr lang="ja-JP" altLang="ja-JP" sz="1100" baseline="0">
              <a:solidFill>
                <a:schemeClr val="dk1"/>
              </a:solidFill>
              <a:effectLst/>
              <a:latin typeface="+mn-lt"/>
              <a:ea typeface="+mn-ea"/>
              <a:cs typeface="+mn-cs"/>
            </a:rPr>
            <a:t>くなり平均より</a:t>
          </a:r>
          <a:r>
            <a:rPr lang="en-US" altLang="ja-JP" sz="1100" baseline="0">
              <a:solidFill>
                <a:schemeClr val="dk1"/>
              </a:solidFill>
              <a:effectLst/>
              <a:latin typeface="+mn-lt"/>
              <a:ea typeface="+mn-ea"/>
              <a:cs typeface="+mn-cs"/>
            </a:rPr>
            <a:t>1.6%</a:t>
          </a:r>
          <a:r>
            <a:rPr lang="ja-JP" altLang="ja-JP" sz="1100" baseline="0">
              <a:solidFill>
                <a:schemeClr val="dk1"/>
              </a:solidFill>
              <a:effectLst/>
              <a:latin typeface="+mn-lt"/>
              <a:ea typeface="+mn-ea"/>
              <a:cs typeface="+mn-cs"/>
            </a:rPr>
            <a:t>上回った状況となった。</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17</xdr:row>
      <xdr:rowOff>165862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530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124714</xdr:rowOff>
    </xdr:from>
    <xdr:to>
      <xdr:col>22</xdr:col>
      <xdr:colOff>565150</xdr:colOff>
      <xdr:row>17</xdr:row>
      <xdr:rowOff>165862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393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56134</xdr:rowOff>
    </xdr:from>
    <xdr:to>
      <xdr:col>21</xdr:col>
      <xdr:colOff>361950</xdr:colOff>
      <xdr:row>17</xdr:row>
      <xdr:rowOff>124714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707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108712</xdr:rowOff>
    </xdr:from>
    <xdr:to>
      <xdr:col>20</xdr:col>
      <xdr:colOff>158750</xdr:colOff>
      <xdr:row>17</xdr:row>
      <xdr:rowOff>56134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519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115062</xdr:rowOff>
    </xdr:from>
    <xdr:to>
      <xdr:col>22</xdr:col>
      <xdr:colOff>615950</xdr:colOff>
      <xdr:row>18</xdr:row>
      <xdr:rowOff>45212</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29989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73914</xdr:rowOff>
    </xdr:from>
    <xdr:to>
      <xdr:col>21</xdr:col>
      <xdr:colOff>412750</xdr:colOff>
      <xdr:row>18</xdr:row>
      <xdr:rowOff>4064</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160291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5334</xdr:rowOff>
    </xdr:from>
    <xdr:to>
      <xdr:col>20</xdr:col>
      <xdr:colOff>209550</xdr:colOff>
      <xdr:row>17</xdr:row>
      <xdr:rowOff>106934</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91711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扶助費総額については大きな増減がないものの、国・都の負担金が増額となったこともあり、前年度比</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の減となっている。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53</xdr:row>
      <xdr:rowOff>135165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056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68035</xdr:rowOff>
    </xdr:from>
    <xdr:to>
      <xdr:col>7</xdr:col>
      <xdr:colOff>66675</xdr:colOff>
      <xdr:row>53</xdr:row>
      <xdr:rowOff>169635</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84562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繰出金は、国民健康保険特別会計</a:t>
          </a:r>
          <a:r>
            <a:rPr lang="ja-JP" altLang="en-US" sz="1100">
              <a:solidFill>
                <a:schemeClr val="dk1"/>
              </a:solidFill>
              <a:effectLst/>
              <a:latin typeface="+mn-lt"/>
              <a:ea typeface="+mn-ea"/>
              <a:cs typeface="+mn-cs"/>
            </a:rPr>
            <a:t>、介護保険（介護サービス事業勘定）特別会計</a:t>
          </a:r>
          <a:r>
            <a:rPr lang="ja-JP" altLang="ja-JP" sz="1100">
              <a:solidFill>
                <a:schemeClr val="dk1"/>
              </a:solidFill>
              <a:effectLst/>
              <a:latin typeface="+mn-lt"/>
              <a:ea typeface="+mn-ea"/>
              <a:cs typeface="+mn-cs"/>
            </a:rPr>
            <a:t>については前年比で</a:t>
          </a:r>
          <a:r>
            <a:rPr lang="ja-JP" altLang="en-US" sz="1100">
              <a:solidFill>
                <a:schemeClr val="dk1"/>
              </a:solidFill>
              <a:effectLst/>
              <a:latin typeface="+mn-lt"/>
              <a:ea typeface="+mn-ea"/>
              <a:cs typeface="+mn-cs"/>
            </a:rPr>
            <a:t>増額となり</a:t>
          </a:r>
          <a:r>
            <a:rPr lang="ja-JP" altLang="ja-JP" sz="1100">
              <a:solidFill>
                <a:schemeClr val="dk1"/>
              </a:solidFill>
              <a:effectLst/>
              <a:latin typeface="+mn-lt"/>
              <a:ea typeface="+mn-ea"/>
              <a:cs typeface="+mn-cs"/>
            </a:rPr>
            <a:t>、後期高齢者医療特別会計、簡易水道事業特別会計、介護保険（保険事業勘定）特別会計、、浄化槽事業特別会計については</a:t>
          </a:r>
          <a:r>
            <a:rPr lang="ja-JP" altLang="en-US" sz="1100">
              <a:solidFill>
                <a:schemeClr val="dk1"/>
              </a:solidFill>
              <a:effectLst/>
              <a:latin typeface="+mn-lt"/>
              <a:ea typeface="+mn-ea"/>
              <a:cs typeface="+mn-cs"/>
            </a:rPr>
            <a:t>、ほぼ同額</a:t>
          </a:r>
          <a:r>
            <a:rPr lang="ja-JP" altLang="ja-JP" sz="1100">
              <a:solidFill>
                <a:schemeClr val="dk1"/>
              </a:solidFill>
              <a:effectLst/>
              <a:latin typeface="+mn-lt"/>
              <a:ea typeface="+mn-ea"/>
              <a:cs typeface="+mn-cs"/>
            </a:rPr>
            <a:t>となったため、総額では増額となっている。</a:t>
          </a:r>
          <a:endParaRPr lang="ja-JP" altLang="ja-JP">
            <a:effectLst/>
          </a:endParaRPr>
        </a:p>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維持補修費については、</a:t>
          </a:r>
          <a:r>
            <a:rPr lang="ja-JP" altLang="en-US" sz="1100">
              <a:solidFill>
                <a:schemeClr val="dk1"/>
              </a:solidFill>
              <a:effectLst/>
              <a:latin typeface="+mn-lt"/>
              <a:ea typeface="+mn-ea"/>
              <a:cs typeface="+mn-cs"/>
            </a:rPr>
            <a:t>各事業とも</a:t>
          </a:r>
          <a:r>
            <a:rPr lang="ja-JP" altLang="ja-JP" sz="1100">
              <a:solidFill>
                <a:schemeClr val="dk1"/>
              </a:solidFill>
              <a:effectLst/>
              <a:latin typeface="+mn-lt"/>
              <a:ea typeface="+mn-ea"/>
              <a:cs typeface="+mn-cs"/>
            </a:rPr>
            <a:t>大規模な改修工事がなかったため総額で減額となっており、その他の経常収支比率は</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％の減となっている。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54</xdr:row>
      <xdr:rowOff>134620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362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134620</xdr:rowOff>
    </xdr:from>
    <xdr:to>
      <xdr:col>22</xdr:col>
      <xdr:colOff>565150</xdr:colOff>
      <xdr:row>55</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39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55</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55</xdr:row>
      <xdr:rowOff>24130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69867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83820</xdr:rowOff>
    </xdr:from>
    <xdr:to>
      <xdr:col>22</xdr:col>
      <xdr:colOff>615950</xdr:colOff>
      <xdr:row>55</xdr:row>
      <xdr:rowOff>13970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24147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121920</xdr:rowOff>
    </xdr:from>
    <xdr:to>
      <xdr:col>21</xdr:col>
      <xdr:colOff>412750</xdr:colOff>
      <xdr:row>55</xdr:row>
      <xdr:rowOff>52070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前年と大きな変動はなく総額は若干の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額となっている。経常収支比率は、前年と比較し</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a:t>
          </a:r>
          <a:r>
            <a:rPr lang="ja-JP" altLang="en-US" sz="1100">
              <a:solidFill>
                <a:schemeClr val="dk1"/>
              </a:solidFill>
              <a:effectLst/>
              <a:latin typeface="+mn-lt"/>
              <a:ea typeface="+mn-ea"/>
              <a:cs typeface="+mn-cs"/>
            </a:rPr>
            <a:t>はいるが</a:t>
          </a:r>
          <a:r>
            <a:rPr lang="ja-JP" altLang="ja-JP" sz="1100">
              <a:solidFill>
                <a:schemeClr val="dk1"/>
              </a:solidFill>
              <a:effectLst/>
              <a:latin typeface="+mn-lt"/>
              <a:ea typeface="+mn-ea"/>
              <a:cs typeface="+mn-cs"/>
            </a:rPr>
            <a:t>、他の類似団体平均との比較で</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その差は</a:t>
          </a:r>
          <a:r>
            <a:rPr lang="en-US" altLang="ja-JP" sz="1100">
              <a:solidFill>
                <a:schemeClr val="dk1"/>
              </a:solidFill>
              <a:effectLst/>
              <a:latin typeface="+mn-lt"/>
              <a:ea typeface="+mn-ea"/>
              <a:cs typeface="+mn-cs"/>
            </a:rPr>
            <a:t>8.3%</a:t>
          </a:r>
          <a:r>
            <a:rPr lang="ja-JP" altLang="ja-JP" sz="1100">
              <a:solidFill>
                <a:schemeClr val="dk1"/>
              </a:solidFill>
              <a:effectLst/>
              <a:latin typeface="+mn-lt"/>
              <a:ea typeface="+mn-ea"/>
              <a:cs typeface="+mn-cs"/>
            </a:rPr>
            <a:t>と大きくなっている。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94996</xdr:rowOff>
    </xdr:from>
    <xdr:to>
      <xdr:col>24</xdr:col>
      <xdr:colOff>31750</xdr:colOff>
      <xdr:row>34</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59242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108712</xdr:rowOff>
    </xdr:from>
    <xdr:to>
      <xdr:col>22</xdr:col>
      <xdr:colOff>565150</xdr:colOff>
      <xdr:row>34</xdr:row>
      <xdr:rowOff>113284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94996</xdr:rowOff>
    </xdr:from>
    <xdr:to>
      <xdr:col>21</xdr:col>
      <xdr:colOff>361950</xdr:colOff>
      <xdr:row>34</xdr:row>
      <xdr:rowOff>108712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924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90424</xdr:rowOff>
    </xdr:from>
    <xdr:to>
      <xdr:col>20</xdr:col>
      <xdr:colOff>158750</xdr:colOff>
      <xdr:row>34</xdr:row>
      <xdr:rowOff>94996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44196</xdr:rowOff>
    </xdr:from>
    <xdr:to>
      <xdr:col>24</xdr:col>
      <xdr:colOff>82550</xdr:colOff>
      <xdr:row>34</xdr:row>
      <xdr:rowOff>145796</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124223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62484</xdr:rowOff>
    </xdr:from>
    <xdr:to>
      <xdr:col>22</xdr:col>
      <xdr:colOff>615950</xdr:colOff>
      <xdr:row>34</xdr:row>
      <xdr:rowOff>164084</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2811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57912</xdr:rowOff>
    </xdr:from>
    <xdr:to>
      <xdr:col>21</xdr:col>
      <xdr:colOff>412750</xdr:colOff>
      <xdr:row>34</xdr:row>
      <xdr:rowOff>159512</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169689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44196</xdr:rowOff>
    </xdr:from>
    <xdr:to>
      <xdr:col>20</xdr:col>
      <xdr:colOff>209550</xdr:colOff>
      <xdr:row>34</xdr:row>
      <xdr:rowOff>145796</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155973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39624</xdr:rowOff>
    </xdr:from>
    <xdr:to>
      <xdr:col>19</xdr:col>
      <xdr:colOff>6350</xdr:colOff>
      <xdr:row>34</xdr:row>
      <xdr:rowOff>141224</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151401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年度の複合施設整備で起債した元金の償還が始まっており、その差は若干縮んだものの他の類似団体平均と比べ</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高く、依然高い状況が続いている。</a:t>
          </a:r>
          <a:endParaRPr lang="ja-JP" altLang="ja-JP" sz="1400">
            <a:effectLst/>
          </a:endParaRPr>
        </a:p>
        <a:p>
          <a:r>
            <a:rPr lang="ja-JP" altLang="ja-JP" sz="1100">
              <a:solidFill>
                <a:schemeClr val="dk1"/>
              </a:solidFill>
              <a:effectLst/>
              <a:latin typeface="+mn-lt"/>
              <a:ea typeface="+mn-ea"/>
              <a:cs typeface="+mn-cs"/>
            </a:rPr>
            <a:t>　公債費は、全体で</a:t>
          </a:r>
          <a:r>
            <a:rPr lang="en-US" altLang="ja-JP" sz="1100">
              <a:solidFill>
                <a:schemeClr val="dk1"/>
              </a:solidFill>
              <a:effectLst/>
              <a:latin typeface="+mn-lt"/>
              <a:ea typeface="+mn-ea"/>
              <a:cs typeface="+mn-cs"/>
            </a:rPr>
            <a:t>512,654</a:t>
          </a:r>
          <a:r>
            <a:rPr lang="ja-JP" altLang="ja-JP" sz="1100">
              <a:solidFill>
                <a:schemeClr val="dk1"/>
              </a:solidFill>
              <a:effectLst/>
              <a:latin typeface="+mn-lt"/>
              <a:ea typeface="+mn-ea"/>
              <a:cs typeface="+mn-cs"/>
            </a:rPr>
            <a:t>千円となっており、平成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年度以降も同様に推移する見込み。</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年度以降の小笠原諸島振興開発事業では児童福祉施設の整備、ごみリサイクル施設の整備など大規模事業が予定されているため、計画の策定にあたっては慎重に行う必要がある。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66039</xdr:rowOff>
    </xdr:from>
    <xdr:to>
      <xdr:col>7</xdr:col>
      <xdr:colOff>15875</xdr:colOff>
      <xdr:row>78</xdr:row>
      <xdr:rowOff>130811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4391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130811</xdr:rowOff>
    </xdr:from>
    <xdr:to>
      <xdr:col>5</xdr:col>
      <xdr:colOff>549275</xdr:colOff>
      <xdr:row>79</xdr:row>
      <xdr:rowOff>5080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5039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5080</xdr:rowOff>
    </xdr:from>
    <xdr:to>
      <xdr:col>4</xdr:col>
      <xdr:colOff>346075</xdr:colOff>
      <xdr:row>79</xdr:row>
      <xdr:rowOff>27939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5496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27939</xdr:rowOff>
    </xdr:from>
    <xdr:to>
      <xdr:col>3</xdr:col>
      <xdr:colOff>142875</xdr:colOff>
      <xdr:row>79</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5724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15239</xdr:rowOff>
    </xdr:from>
    <xdr:to>
      <xdr:col>7</xdr:col>
      <xdr:colOff>66675</xdr:colOff>
      <xdr:row>78</xdr:row>
      <xdr:rowOff>116839</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158766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80011</xdr:rowOff>
    </xdr:from>
    <xdr:to>
      <xdr:col>5</xdr:col>
      <xdr:colOff>600075</xdr:colOff>
      <xdr:row>79</xdr:row>
      <xdr:rowOff>10161</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937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166388</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125730</xdr:rowOff>
    </xdr:from>
    <xdr:to>
      <xdr:col>4</xdr:col>
      <xdr:colOff>396875</xdr:colOff>
      <xdr:row>79</xdr:row>
      <xdr:rowOff>55880</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048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148589</xdr:rowOff>
    </xdr:from>
    <xdr:to>
      <xdr:col>3</xdr:col>
      <xdr:colOff>193675</xdr:colOff>
      <xdr:row>79</xdr:row>
      <xdr:rowOff>78739</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2159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63516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34289</xdr:rowOff>
    </xdr:from>
    <xdr:to>
      <xdr:col>1</xdr:col>
      <xdr:colOff>676275</xdr:colOff>
      <xdr:row>79</xdr:row>
      <xdr:rowOff>135889</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120666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他の類似団体平均との比較では低い数値になってはいるが、平成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年度以降の小笠原諸島振興開発事業では児童福祉施設整備、ごみリサイクル施設の整備が予定されていることから数値が伸びることが見込まれている。</a:t>
          </a:r>
          <a:endParaRPr lang="ja-JP" altLang="ja-JP" sz="1400">
            <a:effectLst/>
          </a:endParaRPr>
        </a:p>
        <a:p>
          <a:r>
            <a:rPr lang="ja-JP" altLang="ja-JP" sz="1100">
              <a:solidFill>
                <a:schemeClr val="dk1"/>
              </a:solidFill>
              <a:effectLst/>
              <a:latin typeface="+mn-lt"/>
              <a:ea typeface="+mn-ea"/>
              <a:cs typeface="+mn-cs"/>
            </a:rPr>
            <a:t>　経常経費では、人件費が大きくなっており、今後の伸びには注意が必要となる。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48623</xdr:rowOff>
    </xdr:from>
    <xdr:to>
      <xdr:col>24</xdr:col>
      <xdr:colOff>31750</xdr:colOff>
      <xdr:row>76</xdr:row>
      <xdr:rowOff>113937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788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113937</xdr:rowOff>
    </xdr:from>
    <xdr:to>
      <xdr:col>22</xdr:col>
      <xdr:colOff>565150</xdr:colOff>
      <xdr:row>76</xdr:row>
      <xdr:rowOff>162923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441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74749</xdr:rowOff>
    </xdr:from>
    <xdr:to>
      <xdr:col>21</xdr:col>
      <xdr:colOff>361950</xdr:colOff>
      <xdr:row>76</xdr:row>
      <xdr:rowOff>162923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0494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99241</xdr:rowOff>
    </xdr:from>
    <xdr:to>
      <xdr:col>20</xdr:col>
      <xdr:colOff>158750</xdr:colOff>
      <xdr:row>76</xdr:row>
      <xdr:rowOff>74749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5799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169273</xdr:rowOff>
    </xdr:from>
    <xdr:to>
      <xdr:col>24</xdr:col>
      <xdr:colOff>82550</xdr:colOff>
      <xdr:row>76</xdr:row>
      <xdr:rowOff>99423</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14350</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7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63137</xdr:rowOff>
    </xdr:from>
    <xdr:to>
      <xdr:col>22</xdr:col>
      <xdr:colOff>615950</xdr:colOff>
      <xdr:row>76</xdr:row>
      <xdr:rowOff>164737</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3464</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6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112123</xdr:rowOff>
    </xdr:from>
    <xdr:to>
      <xdr:col>21</xdr:col>
      <xdr:colOff>412750</xdr:colOff>
      <xdr:row>77</xdr:row>
      <xdr:rowOff>42273</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52450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23949</xdr:rowOff>
    </xdr:from>
    <xdr:to>
      <xdr:col>20</xdr:col>
      <xdr:colOff>209550</xdr:colOff>
      <xdr:row>76</xdr:row>
      <xdr:rowOff>125549</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135726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48441</xdr:rowOff>
    </xdr:from>
    <xdr:to>
      <xdr:col>19</xdr:col>
      <xdr:colOff>6350</xdr:colOff>
      <xdr:row>75</xdr:row>
      <xdr:rowOff>150040</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160218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東京都小笠原村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33502</xdr:rowOff>
    </xdr:from>
    <xdr:to>
      <xdr:col>4</xdr:col>
      <xdr:colOff>1117600</xdr:colOff>
      <xdr:row>17</xdr:row>
      <xdr:rowOff>48800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95777"/>
          <a:ext cx="647700" cy="15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48800</xdr:rowOff>
    </xdr:from>
    <xdr:to>
      <xdr:col>4</xdr:col>
      <xdr:colOff>469900</xdr:colOff>
      <xdr:row>17</xdr:row>
      <xdr:rowOff>52278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11075"/>
          <a:ext cx="698500" cy="3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52278</xdr:rowOff>
    </xdr:from>
    <xdr:to>
      <xdr:col>3</xdr:col>
      <xdr:colOff>904875</xdr:colOff>
      <xdr:row>17</xdr:row>
      <xdr:rowOff>77163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14553"/>
          <a:ext cx="698500" cy="24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77163</xdr:rowOff>
    </xdr:from>
    <xdr:to>
      <xdr:col>3</xdr:col>
      <xdr:colOff>206375</xdr:colOff>
      <xdr:row>17</xdr:row>
      <xdr:rowOff>81253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39438"/>
          <a:ext cx="698500" cy="4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154152</xdr:rowOff>
    </xdr:from>
    <xdr:to>
      <xdr:col>5</xdr:col>
      <xdr:colOff>34925</xdr:colOff>
      <xdr:row>17</xdr:row>
      <xdr:rowOff>84302</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5600700" y="294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170679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376,427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169450</xdr:rowOff>
    </xdr:from>
    <xdr:to>
      <xdr:col>4</xdr:col>
      <xdr:colOff>520700</xdr:colOff>
      <xdr:row>17</xdr:row>
      <xdr:rowOff>99600</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953000" y="296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109777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2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367,058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1478</xdr:rowOff>
    </xdr:from>
    <xdr:to>
      <xdr:col>3</xdr:col>
      <xdr:colOff>955675</xdr:colOff>
      <xdr:row>17</xdr:row>
      <xdr:rowOff>103078</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4254500" y="296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113255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3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364,928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26363</xdr:rowOff>
    </xdr:from>
    <xdr:to>
      <xdr:col>3</xdr:col>
      <xdr:colOff>257175</xdr:colOff>
      <xdr:row>17</xdr:row>
      <xdr:rowOff>127963</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3556000" y="298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138140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5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349,688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30453</xdr:rowOff>
    </xdr:from>
    <xdr:to>
      <xdr:col>2</xdr:col>
      <xdr:colOff>692150</xdr:colOff>
      <xdr:row>17</xdr:row>
      <xdr:rowOff>132053</xdr:rowOff>
    </xdr:to>
    <xdr:sp macro="" textlink="">
      <xdr:nvSpPr>
        <xdr:cNvPr id="78" name="円/楕円 77">
          <a:extLst>
            <a:ext uri="{FF2B5EF4-FFF2-40B4-BE49-F238E27FC236}">
              <a16:creationId xmlns:a16="http://schemas.microsoft.com/office/drawing/2014/main" id="{00000000-0008-0000-0500-00004E000000}"/>
            </a:ext>
          </a:extLst>
        </xdr:cNvPr>
        <xdr:cNvSpPr/>
      </xdr:nvSpPr>
      <xdr:spPr bwMode="auto">
        <a:xfrm>
          <a:off x="2857500" y="299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142230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6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347,183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127571</xdr:rowOff>
    </xdr:from>
    <xdr:to>
      <xdr:col>4</xdr:col>
      <xdr:colOff>1117600</xdr:colOff>
      <xdr:row>35</xdr:row>
      <xdr:rowOff>144195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37921"/>
          <a:ext cx="647700" cy="16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142506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2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127571</xdr:rowOff>
    </xdr:from>
    <xdr:to>
      <xdr:col>4</xdr:col>
      <xdr:colOff>469900</xdr:colOff>
      <xdr:row>35</xdr:row>
      <xdr:rowOff>133168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37921"/>
          <a:ext cx="698500" cy="5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111465</xdr:rowOff>
    </xdr:from>
    <xdr:to>
      <xdr:col>3</xdr:col>
      <xdr:colOff>904875</xdr:colOff>
      <xdr:row>35</xdr:row>
      <xdr:rowOff>133168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21815"/>
          <a:ext cx="698500" cy="21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17546</xdr:rowOff>
    </xdr:from>
    <xdr:to>
      <xdr:col>3</xdr:col>
      <xdr:colOff>206375</xdr:colOff>
      <xdr:row>35</xdr:row>
      <xdr:rowOff>111465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27896"/>
          <a:ext cx="698500" cy="93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93395</xdr:rowOff>
    </xdr:from>
    <xdr:to>
      <xdr:col>5</xdr:col>
      <xdr:colOff>34925</xdr:colOff>
      <xdr:row>35</xdr:row>
      <xdr:rowOff>194995</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70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281372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4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76771</xdr:rowOff>
    </xdr:from>
    <xdr:to>
      <xdr:col>4</xdr:col>
      <xdr:colOff>520700</xdr:colOff>
      <xdr:row>35</xdr:row>
      <xdr:rowOff>178371</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687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188548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55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82368</xdr:rowOff>
    </xdr:from>
    <xdr:to>
      <xdr:col>3</xdr:col>
      <xdr:colOff>955675</xdr:colOff>
      <xdr:row>35</xdr:row>
      <xdr:rowOff>183968</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69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194145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6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60665</xdr:rowOff>
    </xdr:from>
    <xdr:to>
      <xdr:col>3</xdr:col>
      <xdr:colOff>257175</xdr:colOff>
      <xdr:row>35</xdr:row>
      <xdr:rowOff>162265</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67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172442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3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65,898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309646</xdr:rowOff>
    </xdr:from>
    <xdr:to>
      <xdr:col>2</xdr:col>
      <xdr:colOff>692150</xdr:colOff>
      <xdr:row>35</xdr:row>
      <xdr:rowOff>68346</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577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78523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4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東京都小笠原村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2,594
2,568
104.35
4,597,518
4,416,985
178,971
1,962,618
2,573,051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157181</xdr:rowOff>
    </xdr:from>
    <xdr:to>
      <xdr:col>6</xdr:col>
      <xdr:colOff>511175</xdr:colOff>
      <xdr:row>35</xdr:row>
      <xdr:rowOff>159255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57931"/>
          <a:ext cx="8382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157488</xdr:rowOff>
    </xdr:from>
    <xdr:to>
      <xdr:col>5</xdr:col>
      <xdr:colOff>358775</xdr:colOff>
      <xdr:row>35</xdr:row>
      <xdr:rowOff>159255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158238"/>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157488</xdr:rowOff>
    </xdr:from>
    <xdr:to>
      <xdr:col>4</xdr:col>
      <xdr:colOff>155575</xdr:colOff>
      <xdr:row>36</xdr:row>
      <xdr:rowOff>17644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158238"/>
          <a:ext cx="889000" cy="3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14543</xdr:rowOff>
    </xdr:from>
    <xdr:to>
      <xdr:col>2</xdr:col>
      <xdr:colOff>638175</xdr:colOff>
      <xdr:row>36</xdr:row>
      <xdr:rowOff>17644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186743"/>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106381</xdr:rowOff>
    </xdr:from>
    <xdr:to>
      <xdr:col>6</xdr:col>
      <xdr:colOff>561975</xdr:colOff>
      <xdr:row>36</xdr:row>
      <xdr:rowOff>36531</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4584700" y="610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129258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5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384,294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108455</xdr:rowOff>
    </xdr:from>
    <xdr:to>
      <xdr:col>5</xdr:col>
      <xdr:colOff>409575</xdr:colOff>
      <xdr:row>36</xdr:row>
      <xdr:rowOff>38605</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3746500" y="610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55132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4" y="588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383,024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106688</xdr:rowOff>
    </xdr:from>
    <xdr:to>
      <xdr:col>4</xdr:col>
      <xdr:colOff>206375</xdr:colOff>
      <xdr:row>36</xdr:row>
      <xdr:rowOff>36838</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2857500" y="610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53365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4" y="588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384,106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138294</xdr:rowOff>
    </xdr:from>
    <xdr:to>
      <xdr:col>3</xdr:col>
      <xdr:colOff>3175</xdr:colOff>
      <xdr:row>36</xdr:row>
      <xdr:rowOff>68444</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968500" y="61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84971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4" y="591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364,750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135193</xdr:rowOff>
    </xdr:from>
    <xdr:to>
      <xdr:col>1</xdr:col>
      <xdr:colOff>485775</xdr:colOff>
      <xdr:row>36</xdr:row>
      <xdr:rowOff>65343</xdr:rowOff>
    </xdr:to>
    <xdr:sp macro="" textlink="">
      <xdr:nvSpPr>
        <xdr:cNvPr id="89" name="円/楕円 88">
          <a:extLst>
            <a:ext uri="{FF2B5EF4-FFF2-40B4-BE49-F238E27FC236}">
              <a16:creationId xmlns:a16="http://schemas.microsoft.com/office/drawing/2014/main" id="{00000000-0008-0000-0600-000059000000}"/>
            </a:ext>
          </a:extLst>
        </xdr:cNvPr>
        <xdr:cNvSpPr/>
      </xdr:nvSpPr>
      <xdr:spPr>
        <a:xfrm>
          <a:off x="1079500" y="61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81870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4" y="591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77732</xdr:rowOff>
    </xdr:from>
    <xdr:to>
      <xdr:col>6</xdr:col>
      <xdr:colOff>511175</xdr:colOff>
      <xdr:row>56</xdr:row>
      <xdr:rowOff>84298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678932"/>
          <a:ext cx="8382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77732</xdr:rowOff>
    </xdr:from>
    <xdr:to>
      <xdr:col>5</xdr:col>
      <xdr:colOff>358775</xdr:colOff>
      <xdr:row>56</xdr:row>
      <xdr:rowOff>90301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78932"/>
          <a:ext cx="889000" cy="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90301</xdr:rowOff>
    </xdr:from>
    <xdr:to>
      <xdr:col>4</xdr:col>
      <xdr:colOff>155575</xdr:colOff>
      <xdr:row>56</xdr:row>
      <xdr:rowOff>94781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91501"/>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94781</xdr:rowOff>
    </xdr:from>
    <xdr:to>
      <xdr:col>2</xdr:col>
      <xdr:colOff>638175</xdr:colOff>
      <xdr:row>56</xdr:row>
      <xdr:rowOff>109575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95981"/>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33498</xdr:rowOff>
    </xdr:from>
    <xdr:to>
      <xdr:col>6</xdr:col>
      <xdr:colOff>561975</xdr:colOff>
      <xdr:row>56</xdr:row>
      <xdr:rowOff>135098</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4584700" y="96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56375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8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496,942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26932</xdr:rowOff>
    </xdr:from>
    <xdr:to>
      <xdr:col>5</xdr:col>
      <xdr:colOff>409575</xdr:colOff>
      <xdr:row>56</xdr:row>
      <xdr:rowOff>128532</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3746500" y="96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145059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4" y="940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508,430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39501</xdr:rowOff>
    </xdr:from>
    <xdr:to>
      <xdr:col>4</xdr:col>
      <xdr:colOff>206375</xdr:colOff>
      <xdr:row>56</xdr:row>
      <xdr:rowOff>141101</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2857500" y="964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157628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4" y="941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43981</xdr:rowOff>
    </xdr:from>
    <xdr:to>
      <xdr:col>3</xdr:col>
      <xdr:colOff>3175</xdr:colOff>
      <xdr:row>56</xdr:row>
      <xdr:rowOff>145581</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968500" y="96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162108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4" y="942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478,598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58775</xdr:rowOff>
    </xdr:from>
    <xdr:to>
      <xdr:col>1</xdr:col>
      <xdr:colOff>485775</xdr:colOff>
      <xdr:row>56</xdr:row>
      <xdr:rowOff>160375</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079500" y="96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5452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4" y="943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48892</xdr:rowOff>
    </xdr:from>
    <xdr:to>
      <xdr:col>6</xdr:col>
      <xdr:colOff>511175</xdr:colOff>
      <xdr:row>78</xdr:row>
      <xdr:rowOff>82559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21992"/>
          <a:ext cx="8382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id="{00000000-0008-0000-0600-0000AC000000}"/>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168704</xdr:rowOff>
    </xdr:from>
    <xdr:to>
      <xdr:col>5</xdr:col>
      <xdr:colOff>358775</xdr:colOff>
      <xdr:row>78</xdr:row>
      <xdr:rowOff>48892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70354"/>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157091</xdr:rowOff>
    </xdr:from>
    <xdr:to>
      <xdr:col>4</xdr:col>
      <xdr:colOff>155575</xdr:colOff>
      <xdr:row>77</xdr:row>
      <xdr:rowOff>168704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58741"/>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157091</xdr:rowOff>
    </xdr:from>
    <xdr:to>
      <xdr:col>2</xdr:col>
      <xdr:colOff>638175</xdr:colOff>
      <xdr:row>78</xdr:row>
      <xdr:rowOff>13512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58741"/>
          <a:ext cx="8890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31759</xdr:rowOff>
    </xdr:from>
    <xdr:to>
      <xdr:col>6</xdr:col>
      <xdr:colOff>561975</xdr:colOff>
      <xdr:row>78</xdr:row>
      <xdr:rowOff>133359</xdr:rowOff>
    </xdr:to>
    <xdr:sp macro="" textlink="">
      <xdr:nvSpPr>
        <xdr:cNvPr id="189" name="円/楕円 188">
          <a:extLst>
            <a:ext uri="{FF2B5EF4-FFF2-40B4-BE49-F238E27FC236}">
              <a16:creationId xmlns:a16="http://schemas.microsoft.com/office/drawing/2014/main" id="{00000000-0008-0000-0600-0000BD000000}"/>
            </a:ext>
          </a:extLst>
        </xdr:cNvPr>
        <xdr:cNvSpPr/>
      </xdr:nvSpPr>
      <xdr:spPr>
        <a:xfrm>
          <a:off x="4584700" y="1340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137292</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169542</xdr:rowOff>
    </xdr:from>
    <xdr:to>
      <xdr:col>5</xdr:col>
      <xdr:colOff>409575</xdr:colOff>
      <xdr:row>78</xdr:row>
      <xdr:rowOff>99692</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3746500" y="1337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116219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14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117904</xdr:rowOff>
    </xdr:from>
    <xdr:to>
      <xdr:col>4</xdr:col>
      <xdr:colOff>206375</xdr:colOff>
      <xdr:row>78</xdr:row>
      <xdr:rowOff>48054</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2857500" y="1331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64581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09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106291</xdr:rowOff>
    </xdr:from>
    <xdr:to>
      <xdr:col>3</xdr:col>
      <xdr:colOff>3175</xdr:colOff>
      <xdr:row>78</xdr:row>
      <xdr:rowOff>36441</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1968500" y="1330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52968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08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134162</xdr:rowOff>
    </xdr:from>
    <xdr:to>
      <xdr:col>1</xdr:col>
      <xdr:colOff>485775</xdr:colOff>
      <xdr:row>78</xdr:row>
      <xdr:rowOff>64312</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079500" y="133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80839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1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117038</xdr:rowOff>
    </xdr:from>
    <xdr:to>
      <xdr:col>6</xdr:col>
      <xdr:colOff>511175</xdr:colOff>
      <xdr:row>97</xdr:row>
      <xdr:rowOff>130206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747688"/>
          <a:ext cx="8382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id="{00000000-0008-0000-0600-0000E5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101493</xdr:rowOff>
    </xdr:from>
    <xdr:to>
      <xdr:col>5</xdr:col>
      <xdr:colOff>358775</xdr:colOff>
      <xdr:row>97</xdr:row>
      <xdr:rowOff>117038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73214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101493</xdr:rowOff>
    </xdr:from>
    <xdr:to>
      <xdr:col>4</xdr:col>
      <xdr:colOff>155575</xdr:colOff>
      <xdr:row>97</xdr:row>
      <xdr:rowOff>135173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732143"/>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120543</xdr:rowOff>
    </xdr:from>
    <xdr:to>
      <xdr:col>2</xdr:col>
      <xdr:colOff>638175</xdr:colOff>
      <xdr:row>97</xdr:row>
      <xdr:rowOff>135173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1130300" y="1675119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79406</xdr:rowOff>
    </xdr:from>
    <xdr:to>
      <xdr:col>6</xdr:col>
      <xdr:colOff>561975</xdr:colOff>
      <xdr:row>98</xdr:row>
      <xdr:rowOff>9556</xdr:rowOff>
    </xdr:to>
    <xdr:sp macro="" textlink="">
      <xdr:nvSpPr>
        <xdr:cNvPr id="246" name="円/楕円 245">
          <a:extLst>
            <a:ext uri="{FF2B5EF4-FFF2-40B4-BE49-F238E27FC236}">
              <a16:creationId xmlns:a16="http://schemas.microsoft.com/office/drawing/2014/main" id="{00000000-0008-0000-0600-0000F6000000}"/>
            </a:ext>
          </a:extLst>
        </xdr:cNvPr>
        <xdr:cNvSpPr/>
      </xdr:nvSpPr>
      <xdr:spPr>
        <a:xfrm>
          <a:off x="4584700" y="1671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165783</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62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66238</xdr:rowOff>
    </xdr:from>
    <xdr:to>
      <xdr:col>5</xdr:col>
      <xdr:colOff>409575</xdr:colOff>
      <xdr:row>97</xdr:row>
      <xdr:rowOff>167838</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3746500" y="166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158965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7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50693</xdr:rowOff>
    </xdr:from>
    <xdr:to>
      <xdr:col>4</xdr:col>
      <xdr:colOff>206375</xdr:colOff>
      <xdr:row>97</xdr:row>
      <xdr:rowOff>152293</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2857500" y="166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143420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7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84373</xdr:rowOff>
    </xdr:from>
    <xdr:to>
      <xdr:col>3</xdr:col>
      <xdr:colOff>3175</xdr:colOff>
      <xdr:row>98</xdr:row>
      <xdr:rowOff>14523</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1968500" y="167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5650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8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69743</xdr:rowOff>
    </xdr:from>
    <xdr:to>
      <xdr:col>1</xdr:col>
      <xdr:colOff>485775</xdr:colOff>
      <xdr:row>97</xdr:row>
      <xdr:rowOff>171343</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079500" y="167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162470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79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86508</xdr:rowOff>
    </xdr:from>
    <xdr:to>
      <xdr:col>15</xdr:col>
      <xdr:colOff>180975</xdr:colOff>
      <xdr:row>37</xdr:row>
      <xdr:rowOff>159686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58708"/>
          <a:ext cx="838200" cy="24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86508</xdr:rowOff>
    </xdr:from>
    <xdr:to>
      <xdr:col>14</xdr:col>
      <xdr:colOff>28575</xdr:colOff>
      <xdr:row>37</xdr:row>
      <xdr:rowOff>151607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58708"/>
          <a:ext cx="889000" cy="23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145124</xdr:rowOff>
    </xdr:from>
    <xdr:to>
      <xdr:col>12</xdr:col>
      <xdr:colOff>511175</xdr:colOff>
      <xdr:row>37</xdr:row>
      <xdr:rowOff>151607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88774"/>
          <a:ext cx="8890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145124</xdr:rowOff>
    </xdr:from>
    <xdr:to>
      <xdr:col>11</xdr:col>
      <xdr:colOff>307975</xdr:colOff>
      <xdr:row>37</xdr:row>
      <xdr:rowOff>146022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88774"/>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108886</xdr:rowOff>
    </xdr:from>
    <xdr:to>
      <xdr:col>15</xdr:col>
      <xdr:colOff>231775</xdr:colOff>
      <xdr:row>38</xdr:row>
      <xdr:rowOff>39036</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64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87313</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3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86,380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35708</xdr:rowOff>
    </xdr:from>
    <xdr:to>
      <xdr:col>14</xdr:col>
      <xdr:colOff>79375</xdr:colOff>
      <xdr:row>36</xdr:row>
      <xdr:rowOff>137308</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62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128435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4" y="630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100807</xdr:rowOff>
    </xdr:from>
    <xdr:to>
      <xdr:col>12</xdr:col>
      <xdr:colOff>561975</xdr:colOff>
      <xdr:row>38</xdr:row>
      <xdr:rowOff>30956</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6444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22084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3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94324</xdr:rowOff>
    </xdr:from>
    <xdr:to>
      <xdr:col>11</xdr:col>
      <xdr:colOff>358775</xdr:colOff>
      <xdr:row>38</xdr:row>
      <xdr:rowOff>24474</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43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15601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3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95222</xdr:rowOff>
    </xdr:from>
    <xdr:to>
      <xdr:col>10</xdr:col>
      <xdr:colOff>155575</xdr:colOff>
      <xdr:row>38</xdr:row>
      <xdr:rowOff>25372</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43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16499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3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134264</xdr:rowOff>
    </xdr:from>
    <xdr:to>
      <xdr:col>15</xdr:col>
      <xdr:colOff>180975</xdr:colOff>
      <xdr:row>58</xdr:row>
      <xdr:rowOff>142955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78364"/>
          <a:ext cx="8382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134264</xdr:rowOff>
    </xdr:from>
    <xdr:to>
      <xdr:col>14</xdr:col>
      <xdr:colOff>28575</xdr:colOff>
      <xdr:row>58</xdr:row>
      <xdr:rowOff>159441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78364"/>
          <a:ext cx="889000" cy="2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129711</xdr:rowOff>
    </xdr:from>
    <xdr:to>
      <xdr:col>12</xdr:col>
      <xdr:colOff>511175</xdr:colOff>
      <xdr:row>58</xdr:row>
      <xdr:rowOff>159441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73811"/>
          <a:ext cx="889000" cy="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129711</xdr:rowOff>
    </xdr:from>
    <xdr:to>
      <xdr:col>11</xdr:col>
      <xdr:colOff>307975</xdr:colOff>
      <xdr:row>58</xdr:row>
      <xdr:rowOff>144955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73811"/>
          <a:ext cx="889000" cy="1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92155</xdr:rowOff>
    </xdr:from>
    <xdr:to>
      <xdr:col>15</xdr:col>
      <xdr:colOff>231775</xdr:colOff>
      <xdr:row>59</xdr:row>
      <xdr:rowOff>22305</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100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83464</xdr:rowOff>
    </xdr:from>
    <xdr:to>
      <xdr:col>14</xdr:col>
      <xdr:colOff>79375</xdr:colOff>
      <xdr:row>59</xdr:row>
      <xdr:rowOff>13614</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1002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4741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4" y="1012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108641</xdr:rowOff>
    </xdr:from>
    <xdr:to>
      <xdr:col>12</xdr:col>
      <xdr:colOff>561975</xdr:colOff>
      <xdr:row>59</xdr:row>
      <xdr:rowOff>38791</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1005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29918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4" y="1014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78911</xdr:rowOff>
    </xdr:from>
    <xdr:to>
      <xdr:col>11</xdr:col>
      <xdr:colOff>358775</xdr:colOff>
      <xdr:row>59</xdr:row>
      <xdr:rowOff>9061</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100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188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4" y="10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94155</xdr:rowOff>
    </xdr:from>
    <xdr:to>
      <xdr:col>10</xdr:col>
      <xdr:colOff>155575</xdr:colOff>
      <xdr:row>59</xdr:row>
      <xdr:rowOff>24305</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1003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40832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4" y="981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138136</xdr:rowOff>
    </xdr:from>
    <xdr:to>
      <xdr:col>15</xdr:col>
      <xdr:colOff>180975</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11236"/>
          <a:ext cx="8382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a16="http://schemas.microsoft.com/office/drawing/2014/main" id="{00000000-0008-0000-0600-000090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139700</xdr:rowOff>
    </xdr:from>
    <xdr:to>
      <xdr:col>14</xdr:col>
      <xdr:colOff>28575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87336</xdr:rowOff>
    </xdr:from>
    <xdr:to>
      <xdr:col>15</xdr:col>
      <xdr:colOff>231775</xdr:colOff>
      <xdr:row>79</xdr:row>
      <xdr:rowOff>17486</xdr:rowOff>
    </xdr:to>
    <xdr:sp macro="" textlink="">
      <xdr:nvSpPr>
        <xdr:cNvPr id="411" name="円/楕円 410">
          <a:extLst>
            <a:ext uri="{FF2B5EF4-FFF2-40B4-BE49-F238E27FC236}">
              <a16:creationId xmlns:a16="http://schemas.microsoft.com/office/drawing/2014/main" id="{00000000-0008-0000-0600-00009B010000}"/>
            </a:ext>
          </a:extLst>
        </xdr:cNvPr>
        <xdr:cNvSpPr/>
      </xdr:nvSpPr>
      <xdr:spPr>
        <a:xfrm>
          <a:off x="10426700" y="134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38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10177</xdr:rowOff>
    </xdr:from>
    <xdr:ext cx="249299"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514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54727</xdr:rowOff>
    </xdr:from>
    <xdr:to>
      <xdr:col>15</xdr:col>
      <xdr:colOff>180975</xdr:colOff>
      <xdr:row>98</xdr:row>
      <xdr:rowOff>77341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9639300" y="16856827"/>
          <a:ext cx="838200" cy="2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54727</xdr:rowOff>
    </xdr:from>
    <xdr:to>
      <xdr:col>14</xdr:col>
      <xdr:colOff>28575</xdr:colOff>
      <xdr:row>98</xdr:row>
      <xdr:rowOff>117185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8750300" y="16856827"/>
          <a:ext cx="889000" cy="6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26541</xdr:rowOff>
    </xdr:from>
    <xdr:to>
      <xdr:col>15</xdr:col>
      <xdr:colOff>231775</xdr:colOff>
      <xdr:row>98</xdr:row>
      <xdr:rowOff>128141</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8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49418</xdr:rowOff>
    </xdr:from>
    <xdr:ext cx="599010"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6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181,836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3927</xdr:rowOff>
    </xdr:from>
    <xdr:to>
      <xdr:col>14</xdr:col>
      <xdr:colOff>79375</xdr:colOff>
      <xdr:row>98</xdr:row>
      <xdr:rowOff>105527</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8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122054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4" y="1658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211,513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66385</xdr:rowOff>
    </xdr:from>
    <xdr:to>
      <xdr:col>12</xdr:col>
      <xdr:colOff>561975</xdr:colOff>
      <xdr:row>98</xdr:row>
      <xdr:rowOff>167985</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8699500" y="168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159112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4" y="1696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97679</xdr:rowOff>
    </xdr:from>
    <xdr:to>
      <xdr:col>19</xdr:col>
      <xdr:colOff>644525</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814300" y="6784229"/>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46879</xdr:rowOff>
    </xdr:from>
    <xdr:to>
      <xdr:col>18</xdr:col>
      <xdr:colOff>492125</xdr:colOff>
      <xdr:row>39</xdr:row>
      <xdr:rowOff>148479</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73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139606</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826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100137</xdr:rowOff>
    </xdr:from>
    <xdr:to>
      <xdr:col>23</xdr:col>
      <xdr:colOff>517525</xdr:colOff>
      <xdr:row>77</xdr:row>
      <xdr:rowOff>119075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3301787"/>
          <a:ext cx="838200" cy="1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96303</xdr:rowOff>
    </xdr:from>
    <xdr:to>
      <xdr:col>22</xdr:col>
      <xdr:colOff>365125</xdr:colOff>
      <xdr:row>77</xdr:row>
      <xdr:rowOff>100137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297953"/>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145155</xdr:rowOff>
    </xdr:from>
    <xdr:to>
      <xdr:col>21</xdr:col>
      <xdr:colOff>161925</xdr:colOff>
      <xdr:row>77</xdr:row>
      <xdr:rowOff>96303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175355"/>
          <a:ext cx="889000" cy="1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53628</xdr:rowOff>
    </xdr:from>
    <xdr:to>
      <xdr:col>19</xdr:col>
      <xdr:colOff>644525</xdr:colOff>
      <xdr:row>76</xdr:row>
      <xdr:rowOff>145155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3083828"/>
          <a:ext cx="889000" cy="9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68275</xdr:rowOff>
    </xdr:from>
    <xdr:to>
      <xdr:col>23</xdr:col>
      <xdr:colOff>568325</xdr:colOff>
      <xdr:row>77</xdr:row>
      <xdr:rowOff>169875</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32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91152</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12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49337</xdr:rowOff>
    </xdr:from>
    <xdr:to>
      <xdr:col>22</xdr:col>
      <xdr:colOff>415925</xdr:colOff>
      <xdr:row>77</xdr:row>
      <xdr:rowOff>150937</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32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167464</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4" y="1302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209,230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45503</xdr:rowOff>
    </xdr:from>
    <xdr:to>
      <xdr:col>21</xdr:col>
      <xdr:colOff>212725</xdr:colOff>
      <xdr:row>77</xdr:row>
      <xdr:rowOff>147103</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324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163630</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4" y="1302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211,578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94355</xdr:rowOff>
    </xdr:from>
    <xdr:to>
      <xdr:col>20</xdr:col>
      <xdr:colOff>9525</xdr:colOff>
      <xdr:row>77</xdr:row>
      <xdr:rowOff>24505</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31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41032</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4" y="1289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286,659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2828</xdr:rowOff>
    </xdr:from>
    <xdr:to>
      <xdr:col>18</xdr:col>
      <xdr:colOff>492125</xdr:colOff>
      <xdr:row>76</xdr:row>
      <xdr:rowOff>104428</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30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120954</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4" y="1280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16101</xdr:rowOff>
    </xdr:from>
    <xdr:to>
      <xdr:col>23</xdr:col>
      <xdr:colOff>517525</xdr:colOff>
      <xdr:row>98</xdr:row>
      <xdr:rowOff>105384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818201"/>
          <a:ext cx="838200" cy="8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105384</xdr:rowOff>
    </xdr:from>
    <xdr:to>
      <xdr:col>22</xdr:col>
      <xdr:colOff>365125</xdr:colOff>
      <xdr:row>98</xdr:row>
      <xdr:rowOff>117353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07484"/>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39368</xdr:rowOff>
    </xdr:from>
    <xdr:to>
      <xdr:col>21</xdr:col>
      <xdr:colOff>161925</xdr:colOff>
      <xdr:row>98</xdr:row>
      <xdr:rowOff>117353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841468"/>
          <a:ext cx="889000" cy="7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39368</xdr:rowOff>
    </xdr:from>
    <xdr:to>
      <xdr:col>19</xdr:col>
      <xdr:colOff>644525</xdr:colOff>
      <xdr:row>98</xdr:row>
      <xdr:rowOff>61269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841468"/>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136751</xdr:rowOff>
    </xdr:from>
    <xdr:to>
      <xdr:col>23</xdr:col>
      <xdr:colOff>568325</xdr:colOff>
      <xdr:row>98</xdr:row>
      <xdr:rowOff>66901</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76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159628</xdr:rowOff>
    </xdr:from>
    <xdr:ext cx="599010"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61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54584</xdr:rowOff>
    </xdr:from>
    <xdr:to>
      <xdr:col>22</xdr:col>
      <xdr:colOff>415925</xdr:colOff>
      <xdr:row>98</xdr:row>
      <xdr:rowOff>156184</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85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147311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4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66553</xdr:rowOff>
    </xdr:from>
    <xdr:to>
      <xdr:col>21</xdr:col>
      <xdr:colOff>212725</xdr:colOff>
      <xdr:row>98</xdr:row>
      <xdr:rowOff>168153</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86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13230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4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160018</xdr:rowOff>
    </xdr:from>
    <xdr:to>
      <xdr:col>20</xdr:col>
      <xdr:colOff>9525</xdr:colOff>
      <xdr:row>98</xdr:row>
      <xdr:rowOff>90168</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7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106695</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03794" y="165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10469</xdr:rowOff>
    </xdr:from>
    <xdr:to>
      <xdr:col>18</xdr:col>
      <xdr:colOff>492125</xdr:colOff>
      <xdr:row>98</xdr:row>
      <xdr:rowOff>112069</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128596</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14794" y="1658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a:extLst>
            <a:ext uri="{FF2B5EF4-FFF2-40B4-BE49-F238E27FC236}">
              <a16:creationId xmlns:a16="http://schemas.microsoft.com/office/drawing/2014/main" id="{00000000-0008-0000-0600-0000C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a:extLst>
            <a:ext uri="{FF2B5EF4-FFF2-40B4-BE49-F238E27FC236}">
              <a16:creationId xmlns:a16="http://schemas.microsoft.com/office/drawing/2014/main" id="{00000000-0008-0000-0600-0000D002000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a:extLst>
            <a:ext uri="{FF2B5EF4-FFF2-40B4-BE49-F238E27FC236}">
              <a16:creationId xmlns:a16="http://schemas.microsoft.com/office/drawing/2014/main" id="{00000000-0008-0000-0600-0000D3020000}"/>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128910</xdr:rowOff>
    </xdr:from>
    <xdr:to>
      <xdr:col>29</xdr:col>
      <xdr:colOff>517525</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9545300" y="6301110"/>
          <a:ext cx="889000" cy="3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128910</xdr:rowOff>
    </xdr:from>
    <xdr:to>
      <xdr:col>28</xdr:col>
      <xdr:colOff>314325</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18656300" y="6301110"/>
          <a:ext cx="889000" cy="3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122008</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10427"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a:extLst>
            <a:ext uri="{FF2B5EF4-FFF2-40B4-BE49-F238E27FC236}">
              <a16:creationId xmlns:a16="http://schemas.microsoft.com/office/drawing/2014/main" id="{00000000-0008-0000-0600-0000E6020000}"/>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78110</xdr:rowOff>
    </xdr:from>
    <xdr:to>
      <xdr:col>28</xdr:col>
      <xdr:colOff>365125</xdr:colOff>
      <xdr:row>37</xdr:row>
      <xdr:rowOff>8260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19494500" y="62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24787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7" y="60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32114</xdr:rowOff>
    </xdr:from>
    <xdr:to>
      <xdr:col>32</xdr:col>
      <xdr:colOff>187325</xdr:colOff>
      <xdr:row>59</xdr:row>
      <xdr:rowOff>34289</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147664"/>
          <a:ext cx="838200" cy="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34289</xdr:rowOff>
    </xdr:from>
    <xdr:to>
      <xdr:col>31</xdr:col>
      <xdr:colOff>34925</xdr:colOff>
      <xdr:row>59</xdr:row>
      <xdr:rowOff>36392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14983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36392</xdr:rowOff>
    </xdr:from>
    <xdr:to>
      <xdr:col>29</xdr:col>
      <xdr:colOff>517525</xdr:colOff>
      <xdr:row>59</xdr:row>
      <xdr:rowOff>36968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151942"/>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36968</xdr:rowOff>
    </xdr:from>
    <xdr:to>
      <xdr:col>28</xdr:col>
      <xdr:colOff>314325</xdr:colOff>
      <xdr:row>59</xdr:row>
      <xdr:rowOff>39928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152518"/>
          <a:ext cx="8890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152764</xdr:rowOff>
    </xdr:from>
    <xdr:to>
      <xdr:col>32</xdr:col>
      <xdr:colOff>238125</xdr:colOff>
      <xdr:row>59</xdr:row>
      <xdr:rowOff>82914</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22110700" y="100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97351</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04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154939</xdr:rowOff>
    </xdr:from>
    <xdr:to>
      <xdr:col>31</xdr:col>
      <xdr:colOff>85725</xdr:colOff>
      <xdr:row>59</xdr:row>
      <xdr:rowOff>85089</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1272500" y="100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76216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7" y="1019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157042</xdr:rowOff>
    </xdr:from>
    <xdr:to>
      <xdr:col>29</xdr:col>
      <xdr:colOff>568325</xdr:colOff>
      <xdr:row>59</xdr:row>
      <xdr:rowOff>87192</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0383500" y="101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78319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7" y="101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157618</xdr:rowOff>
    </xdr:from>
    <xdr:to>
      <xdr:col>28</xdr:col>
      <xdr:colOff>365125</xdr:colOff>
      <xdr:row>59</xdr:row>
      <xdr:rowOff>87768</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19494500" y="10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78895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7" y="1019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160578</xdr:rowOff>
    </xdr:from>
    <xdr:to>
      <xdr:col>27</xdr:col>
      <xdr:colOff>161925</xdr:colOff>
      <xdr:row>59</xdr:row>
      <xdr:rowOff>90728</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8605500" y="101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81855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7" y="1019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164247</xdr:rowOff>
    </xdr:from>
    <xdr:to>
      <xdr:col>32</xdr:col>
      <xdr:colOff>187325</xdr:colOff>
      <xdr:row>77</xdr:row>
      <xdr:rowOff>49465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194447"/>
          <a:ext cx="838200" cy="5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48498</xdr:rowOff>
    </xdr:from>
    <xdr:to>
      <xdr:col>31</xdr:col>
      <xdr:colOff>34925</xdr:colOff>
      <xdr:row>77</xdr:row>
      <xdr:rowOff>49465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3250148"/>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48498</xdr:rowOff>
    </xdr:from>
    <xdr:to>
      <xdr:col>29</xdr:col>
      <xdr:colOff>517525</xdr:colOff>
      <xdr:row>77</xdr:row>
      <xdr:rowOff>58117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250148"/>
          <a:ext cx="8890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16923</xdr:rowOff>
    </xdr:from>
    <xdr:to>
      <xdr:col>28</xdr:col>
      <xdr:colOff>314325</xdr:colOff>
      <xdr:row>77</xdr:row>
      <xdr:rowOff>58117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656300" y="13218573"/>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113447</xdr:rowOff>
    </xdr:from>
    <xdr:to>
      <xdr:col>32</xdr:col>
      <xdr:colOff>238125</xdr:colOff>
      <xdr:row>77</xdr:row>
      <xdr:rowOff>43597</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2110700" y="1314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136324</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99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139,262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170115</xdr:rowOff>
    </xdr:from>
    <xdr:to>
      <xdr:col>31</xdr:col>
      <xdr:colOff>85725</xdr:colOff>
      <xdr:row>77</xdr:row>
      <xdr:rowOff>100265</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1272500" y="132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91392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4" y="1329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169148</xdr:rowOff>
    </xdr:from>
    <xdr:to>
      <xdr:col>29</xdr:col>
      <xdr:colOff>568325</xdr:colOff>
      <xdr:row>77</xdr:row>
      <xdr:rowOff>99298</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0383500" y="1319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90425</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4" y="132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114,896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7317</xdr:rowOff>
    </xdr:from>
    <xdr:to>
      <xdr:col>28</xdr:col>
      <xdr:colOff>365125</xdr:colOff>
      <xdr:row>77</xdr:row>
      <xdr:rowOff>108917</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9494500" y="1320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100044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4" y="1330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110,688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137573</xdr:rowOff>
    </xdr:from>
    <xdr:to>
      <xdr:col>27</xdr:col>
      <xdr:colOff>161925</xdr:colOff>
      <xdr:row>77</xdr:row>
      <xdr:rowOff>67723</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18605500" y="131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84251</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4" y="1294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1,702,770</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1,735,736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となっている。主な構成項目である人件費は、住民一人当たり</a:t>
          </a:r>
          <a:r>
            <a:rPr kumimoji="1" lang="en-US" altLang="ja-JP" sz="1100">
              <a:solidFill>
                <a:schemeClr val="dk1"/>
              </a:solidFill>
              <a:effectLst/>
              <a:latin typeface="+mn-lt"/>
              <a:ea typeface="+mn-ea"/>
              <a:cs typeface="+mn-cs"/>
            </a:rPr>
            <a:t>384,294</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年度から若干ながら増加傾向にある。類似団体との比較では、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倍近い高い水準となっている。複合施設を開設した平成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年度に定数増としたことが、増額の要因となっている。</a:t>
          </a:r>
          <a:endParaRPr lang="ja-JP" altLang="ja-JP" sz="1400">
            <a:effectLst/>
          </a:endParaRPr>
        </a:p>
        <a:p>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496,942</a:t>
          </a:r>
          <a:r>
            <a:rPr kumimoji="1" lang="ja-JP" altLang="ja-JP" sz="1100">
              <a:solidFill>
                <a:schemeClr val="dk1"/>
              </a:solidFill>
              <a:effectLst/>
              <a:latin typeface="+mn-lt"/>
              <a:ea typeface="+mn-ea"/>
              <a:cs typeface="+mn-cs"/>
            </a:rPr>
            <a:t>円、公債費は、住民一人当たり</a:t>
          </a:r>
          <a:r>
            <a:rPr kumimoji="1" lang="en-US" altLang="ja-JP" sz="1100">
              <a:solidFill>
                <a:schemeClr val="dk1"/>
              </a:solidFill>
              <a:effectLst/>
              <a:latin typeface="+mn-lt"/>
              <a:ea typeface="+mn-ea"/>
              <a:cs typeface="+mn-cs"/>
            </a:rPr>
            <a:t>197,631</a:t>
          </a:r>
          <a:r>
            <a:rPr kumimoji="1" lang="ja-JP" altLang="ja-JP" sz="1100">
              <a:solidFill>
                <a:schemeClr val="dk1"/>
              </a:solidFill>
              <a:effectLst/>
              <a:latin typeface="+mn-lt"/>
              <a:ea typeface="+mn-ea"/>
              <a:cs typeface="+mn-cs"/>
            </a:rPr>
            <a:t>円となっており、いずれも類似団体と比較して高い水準となっている。普通建設事業費</a:t>
          </a:r>
          <a:r>
            <a:rPr kumimoji="1" lang="ja-JP" altLang="en-US" sz="1100">
              <a:solidFill>
                <a:schemeClr val="dk1"/>
              </a:solidFill>
              <a:effectLst/>
              <a:latin typeface="+mn-lt"/>
              <a:ea typeface="+mn-ea"/>
              <a:cs typeface="+mn-cs"/>
            </a:rPr>
            <a:t>（うち更新整備）</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181,836</a:t>
          </a:r>
          <a:r>
            <a:rPr kumimoji="1" lang="ja-JP" altLang="ja-JP" sz="1100">
              <a:solidFill>
                <a:schemeClr val="dk1"/>
              </a:solidFill>
              <a:effectLst/>
              <a:latin typeface="+mn-lt"/>
              <a:ea typeface="+mn-ea"/>
              <a:cs typeface="+mn-cs"/>
            </a:rPr>
            <a:t>円となっており、類似団体との比較では、ほぼ同</a:t>
          </a:r>
          <a:r>
            <a:rPr kumimoji="1" lang="ja-JP" altLang="en-US" sz="1100">
              <a:solidFill>
                <a:schemeClr val="dk1"/>
              </a:solidFill>
              <a:effectLst/>
              <a:latin typeface="+mn-lt"/>
              <a:ea typeface="+mn-ea"/>
              <a:cs typeface="+mn-cs"/>
            </a:rPr>
            <a:t>水準</a:t>
          </a:r>
          <a:r>
            <a:rPr kumimoji="1" lang="ja-JP" altLang="ja-JP" sz="1100">
              <a:solidFill>
                <a:schemeClr val="dk1"/>
              </a:solidFill>
              <a:effectLst/>
              <a:latin typeface="+mn-lt"/>
              <a:ea typeface="+mn-ea"/>
              <a:cs typeface="+mn-cs"/>
            </a:rPr>
            <a:t>となっている。振興事業の規模に影響を受ける形となっており、年度により増減がある。今後、公共施設等総合管理計画に基づき計画的に事業を実施することで、年度間の増減を最小限に、極力平準化すること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東京都小笠原村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2,594
2,568
104.35
4,597,518
4,416,985
178,971
1,962,618
2,573,051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55778</xdr:rowOff>
    </xdr:from>
    <xdr:to>
      <xdr:col>6</xdr:col>
      <xdr:colOff>511175</xdr:colOff>
      <xdr:row>37</xdr:row>
      <xdr:rowOff>103518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99428"/>
          <a:ext cx="8382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55778</xdr:rowOff>
    </xdr:from>
    <xdr:to>
      <xdr:col>5</xdr:col>
      <xdr:colOff>358775</xdr:colOff>
      <xdr:row>37</xdr:row>
      <xdr:rowOff>64186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99428"/>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59969</xdr:rowOff>
    </xdr:from>
    <xdr:to>
      <xdr:col>4</xdr:col>
      <xdr:colOff>155575</xdr:colOff>
      <xdr:row>37</xdr:row>
      <xdr:rowOff>64186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03619"/>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54966</xdr:rowOff>
    </xdr:from>
    <xdr:to>
      <xdr:col>2</xdr:col>
      <xdr:colOff>638175</xdr:colOff>
      <xdr:row>37</xdr:row>
      <xdr:rowOff>59969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98616"/>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52718</xdr:rowOff>
    </xdr:from>
    <xdr:to>
      <xdr:col>6</xdr:col>
      <xdr:colOff>561975</xdr:colOff>
      <xdr:row>37</xdr:row>
      <xdr:rowOff>154318</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3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75595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4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22,349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4978</xdr:rowOff>
    </xdr:from>
    <xdr:to>
      <xdr:col>5</xdr:col>
      <xdr:colOff>409575</xdr:colOff>
      <xdr:row>37</xdr:row>
      <xdr:rowOff>106578</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34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123105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13386</xdr:rowOff>
    </xdr:from>
    <xdr:to>
      <xdr:col>4</xdr:col>
      <xdr:colOff>206375</xdr:colOff>
      <xdr:row>37</xdr:row>
      <xdr:rowOff>114986</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3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131513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9169</xdr:rowOff>
    </xdr:from>
    <xdr:to>
      <xdr:col>3</xdr:col>
      <xdr:colOff>3175</xdr:colOff>
      <xdr:row>37</xdr:row>
      <xdr:rowOff>110769</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3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127296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2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4166</xdr:rowOff>
    </xdr:from>
    <xdr:to>
      <xdr:col>1</xdr:col>
      <xdr:colOff>485775</xdr:colOff>
      <xdr:row>37</xdr:row>
      <xdr:rowOff>105766</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3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122293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2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109106</xdr:rowOff>
    </xdr:from>
    <xdr:to>
      <xdr:col>6</xdr:col>
      <xdr:colOff>511175</xdr:colOff>
      <xdr:row>58</xdr:row>
      <xdr:rowOff>132573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53206"/>
          <a:ext cx="838200" cy="2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132573</xdr:rowOff>
    </xdr:from>
    <xdr:to>
      <xdr:col>5</xdr:col>
      <xdr:colOff>358775</xdr:colOff>
      <xdr:row>58</xdr:row>
      <xdr:rowOff>141822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76673"/>
          <a:ext cx="8890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115246</xdr:rowOff>
    </xdr:from>
    <xdr:to>
      <xdr:col>4</xdr:col>
      <xdr:colOff>155575</xdr:colOff>
      <xdr:row>58</xdr:row>
      <xdr:rowOff>141822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59346"/>
          <a:ext cx="889000" cy="2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115246</xdr:rowOff>
    </xdr:from>
    <xdr:to>
      <xdr:col>2</xdr:col>
      <xdr:colOff>638175</xdr:colOff>
      <xdr:row>58</xdr:row>
      <xdr:rowOff>127573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59346"/>
          <a:ext cx="889000" cy="1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58306</xdr:rowOff>
    </xdr:from>
    <xdr:to>
      <xdr:col>6</xdr:col>
      <xdr:colOff>561975</xdr:colOff>
      <xdr:row>58</xdr:row>
      <xdr:rowOff>159906</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100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17683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9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493,684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81773</xdr:rowOff>
    </xdr:from>
    <xdr:to>
      <xdr:col>5</xdr:col>
      <xdr:colOff>409575</xdr:colOff>
      <xdr:row>59</xdr:row>
      <xdr:rowOff>11923</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100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28450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980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421,824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91022</xdr:rowOff>
    </xdr:from>
    <xdr:to>
      <xdr:col>4</xdr:col>
      <xdr:colOff>206375</xdr:colOff>
      <xdr:row>59</xdr:row>
      <xdr:rowOff>21172</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100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37699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981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64446</xdr:rowOff>
    </xdr:from>
    <xdr:to>
      <xdr:col>3</xdr:col>
      <xdr:colOff>3175</xdr:colOff>
      <xdr:row>58</xdr:row>
      <xdr:rowOff>166046</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100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11123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978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76773</xdr:rowOff>
    </xdr:from>
    <xdr:to>
      <xdr:col>1</xdr:col>
      <xdr:colOff>485775</xdr:colOff>
      <xdr:row>59</xdr:row>
      <xdr:rowOff>6923</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100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23450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979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39852</xdr:rowOff>
    </xdr:from>
    <xdr:to>
      <xdr:col>6</xdr:col>
      <xdr:colOff>511175</xdr:colOff>
      <xdr:row>78</xdr:row>
      <xdr:rowOff>51017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412952"/>
          <a:ext cx="8382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44352</xdr:rowOff>
    </xdr:from>
    <xdr:to>
      <xdr:col>5</xdr:col>
      <xdr:colOff>358775</xdr:colOff>
      <xdr:row>78</xdr:row>
      <xdr:rowOff>51017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417452"/>
          <a:ext cx="889000" cy="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44352</xdr:rowOff>
    </xdr:from>
    <xdr:to>
      <xdr:col>4</xdr:col>
      <xdr:colOff>155575</xdr:colOff>
      <xdr:row>78</xdr:row>
      <xdr:rowOff>63291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17452"/>
          <a:ext cx="889000" cy="1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63291</xdr:rowOff>
    </xdr:from>
    <xdr:to>
      <xdr:col>2</xdr:col>
      <xdr:colOff>638175</xdr:colOff>
      <xdr:row>78</xdr:row>
      <xdr:rowOff>83161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36391"/>
          <a:ext cx="889000" cy="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160502</xdr:rowOff>
    </xdr:from>
    <xdr:to>
      <xdr:col>6</xdr:col>
      <xdr:colOff>561975</xdr:colOff>
      <xdr:row>78</xdr:row>
      <xdr:rowOff>90652</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3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11929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1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284,827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217</xdr:rowOff>
    </xdr:from>
    <xdr:to>
      <xdr:col>5</xdr:col>
      <xdr:colOff>409575</xdr:colOff>
      <xdr:row>78</xdr:row>
      <xdr:rowOff>101817</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3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118344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14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165002</xdr:rowOff>
    </xdr:from>
    <xdr:to>
      <xdr:col>4</xdr:col>
      <xdr:colOff>206375</xdr:colOff>
      <xdr:row>78</xdr:row>
      <xdr:rowOff>95152</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3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111679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14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12491</xdr:rowOff>
    </xdr:from>
    <xdr:to>
      <xdr:col>3</xdr:col>
      <xdr:colOff>3175</xdr:colOff>
      <xdr:row>78</xdr:row>
      <xdr:rowOff>114091</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3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130618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16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32361</xdr:rowOff>
    </xdr:from>
    <xdr:to>
      <xdr:col>1</xdr:col>
      <xdr:colOff>485775</xdr:colOff>
      <xdr:row>78</xdr:row>
      <xdr:rowOff>133961</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4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150488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1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87897</xdr:rowOff>
    </xdr:from>
    <xdr:to>
      <xdr:col>6</xdr:col>
      <xdr:colOff>511175</xdr:colOff>
      <xdr:row>95</xdr:row>
      <xdr:rowOff>18638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204197"/>
          <a:ext cx="838200" cy="10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164852</xdr:rowOff>
    </xdr:from>
    <xdr:to>
      <xdr:col>5</xdr:col>
      <xdr:colOff>358775</xdr:colOff>
      <xdr:row>95</xdr:row>
      <xdr:rowOff>18638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281152"/>
          <a:ext cx="889000" cy="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164852</xdr:rowOff>
    </xdr:from>
    <xdr:to>
      <xdr:col>4</xdr:col>
      <xdr:colOff>155575</xdr:colOff>
      <xdr:row>95</xdr:row>
      <xdr:rowOff>101070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281152"/>
          <a:ext cx="889000" cy="10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110700</xdr:rowOff>
    </xdr:from>
    <xdr:to>
      <xdr:col>2</xdr:col>
      <xdr:colOff>638175</xdr:colOff>
      <xdr:row>95</xdr:row>
      <xdr:rowOff>101070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227000"/>
          <a:ext cx="889000" cy="16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37097</xdr:rowOff>
    </xdr:from>
    <xdr:to>
      <xdr:col>6</xdr:col>
      <xdr:colOff>561975</xdr:colOff>
      <xdr:row>94</xdr:row>
      <xdr:rowOff>138697</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15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59974</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0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427,193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139288</xdr:rowOff>
    </xdr:from>
    <xdr:to>
      <xdr:col>5</xdr:col>
      <xdr:colOff>409575</xdr:colOff>
      <xdr:row>95</xdr:row>
      <xdr:rowOff>69438</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2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85965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4" y="1603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373,550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114052</xdr:rowOff>
    </xdr:from>
    <xdr:to>
      <xdr:col>4</xdr:col>
      <xdr:colOff>206375</xdr:colOff>
      <xdr:row>95</xdr:row>
      <xdr:rowOff>44202</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2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60729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4" y="160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386,797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50270</xdr:rowOff>
    </xdr:from>
    <xdr:to>
      <xdr:col>3</xdr:col>
      <xdr:colOff>3175</xdr:colOff>
      <xdr:row>95</xdr:row>
      <xdr:rowOff>151870</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3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168397</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4" y="16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330,278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59900</xdr:rowOff>
    </xdr:from>
    <xdr:to>
      <xdr:col>1</xdr:col>
      <xdr:colOff>485775</xdr:colOff>
      <xdr:row>94</xdr:row>
      <xdr:rowOff>161500</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1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6577</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4" y="1595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165337</xdr:rowOff>
    </xdr:from>
    <xdr:to>
      <xdr:col>15</xdr:col>
      <xdr:colOff>180975</xdr:colOff>
      <xdr:row>59</xdr:row>
      <xdr:rowOff>1597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937987"/>
          <a:ext cx="838200" cy="17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165337</xdr:rowOff>
    </xdr:from>
    <xdr:to>
      <xdr:col>14</xdr:col>
      <xdr:colOff>28575</xdr:colOff>
      <xdr:row>58</xdr:row>
      <xdr:rowOff>149391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937987"/>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144855</xdr:rowOff>
    </xdr:from>
    <xdr:to>
      <xdr:col>12</xdr:col>
      <xdr:colOff>511175</xdr:colOff>
      <xdr:row>58</xdr:row>
      <xdr:rowOff>149391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088955"/>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144855</xdr:rowOff>
    </xdr:from>
    <xdr:to>
      <xdr:col>11</xdr:col>
      <xdr:colOff>307975</xdr:colOff>
      <xdr:row>58</xdr:row>
      <xdr:rowOff>151399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88955"/>
          <a:ext cx="889000" cy="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122247</xdr:rowOff>
    </xdr:from>
    <xdr:to>
      <xdr:col>15</xdr:col>
      <xdr:colOff>231775</xdr:colOff>
      <xdr:row>59</xdr:row>
      <xdr:rowOff>52397</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1006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37174</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22,495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114537</xdr:rowOff>
    </xdr:from>
    <xdr:to>
      <xdr:col>14</xdr:col>
      <xdr:colOff>79375</xdr:colOff>
      <xdr:row>58</xdr:row>
      <xdr:rowOff>44687</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988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61214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39794" y="966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98591</xdr:rowOff>
    </xdr:from>
    <xdr:to>
      <xdr:col>12</xdr:col>
      <xdr:colOff>561975</xdr:colOff>
      <xdr:row>59</xdr:row>
      <xdr:rowOff>28741</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100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19868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1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94055</xdr:rowOff>
    </xdr:from>
    <xdr:to>
      <xdr:col>11</xdr:col>
      <xdr:colOff>358775</xdr:colOff>
      <xdr:row>59</xdr:row>
      <xdr:rowOff>24205</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100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15332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13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100599</xdr:rowOff>
    </xdr:from>
    <xdr:to>
      <xdr:col>10</xdr:col>
      <xdr:colOff>155575</xdr:colOff>
      <xdr:row>59</xdr:row>
      <xdr:rowOff>30749</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100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21876</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13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95765</xdr:rowOff>
    </xdr:from>
    <xdr:to>
      <xdr:col>15</xdr:col>
      <xdr:colOff>180975</xdr:colOff>
      <xdr:row>78</xdr:row>
      <xdr:rowOff>104798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468865"/>
          <a:ext cx="838200" cy="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95765</xdr:rowOff>
    </xdr:from>
    <xdr:to>
      <xdr:col>14</xdr:col>
      <xdr:colOff>28575</xdr:colOff>
      <xdr:row>78</xdr:row>
      <xdr:rowOff>103409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468865"/>
          <a:ext cx="889000" cy="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103409</xdr:rowOff>
    </xdr:from>
    <xdr:to>
      <xdr:col>12</xdr:col>
      <xdr:colOff>511175</xdr:colOff>
      <xdr:row>78</xdr:row>
      <xdr:rowOff>108096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476509"/>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66782</xdr:rowOff>
    </xdr:from>
    <xdr:to>
      <xdr:col>11</xdr:col>
      <xdr:colOff>307975</xdr:colOff>
      <xdr:row>78</xdr:row>
      <xdr:rowOff>108096</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439882"/>
          <a:ext cx="889000" cy="4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53998</xdr:rowOff>
    </xdr:from>
    <xdr:to>
      <xdr:col>15</xdr:col>
      <xdr:colOff>231775</xdr:colOff>
      <xdr:row>78</xdr:row>
      <xdr:rowOff>155598</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42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161127</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6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44965</xdr:rowOff>
    </xdr:from>
    <xdr:to>
      <xdr:col>14</xdr:col>
      <xdr:colOff>79375</xdr:colOff>
      <xdr:row>78</xdr:row>
      <xdr:rowOff>146565</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4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163092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1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52609</xdr:rowOff>
    </xdr:from>
    <xdr:to>
      <xdr:col>12</xdr:col>
      <xdr:colOff>561975</xdr:colOff>
      <xdr:row>78</xdr:row>
      <xdr:rowOff>154209</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4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170736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20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57296</xdr:rowOff>
    </xdr:from>
    <xdr:to>
      <xdr:col>11</xdr:col>
      <xdr:colOff>358775</xdr:colOff>
      <xdr:row>78</xdr:row>
      <xdr:rowOff>158896</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4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3973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2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15982</xdr:rowOff>
    </xdr:from>
    <xdr:to>
      <xdr:col>10</xdr:col>
      <xdr:colOff>155575</xdr:colOff>
      <xdr:row>78</xdr:row>
      <xdr:rowOff>117582</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3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134109</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1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138388</xdr:rowOff>
    </xdr:from>
    <xdr:to>
      <xdr:col>15</xdr:col>
      <xdr:colOff>180975</xdr:colOff>
      <xdr:row>98</xdr:row>
      <xdr:rowOff>150104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940488"/>
          <a:ext cx="8382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138388</xdr:rowOff>
    </xdr:from>
    <xdr:to>
      <xdr:col>14</xdr:col>
      <xdr:colOff>28575</xdr:colOff>
      <xdr:row>98</xdr:row>
      <xdr:rowOff>160945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940488"/>
          <a:ext cx="889000" cy="2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160945</xdr:rowOff>
    </xdr:from>
    <xdr:to>
      <xdr:col>12</xdr:col>
      <xdr:colOff>511175</xdr:colOff>
      <xdr:row>99</xdr:row>
      <xdr:rowOff>1679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963045"/>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1679</xdr:rowOff>
    </xdr:from>
    <xdr:to>
      <xdr:col>11</xdr:col>
      <xdr:colOff>307975</xdr:colOff>
      <xdr:row>99</xdr:row>
      <xdr:rowOff>2470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975229"/>
          <a:ext cx="8890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99304</xdr:rowOff>
    </xdr:from>
    <xdr:to>
      <xdr:col>15</xdr:col>
      <xdr:colOff>231775</xdr:colOff>
      <xdr:row>99</xdr:row>
      <xdr:rowOff>29454</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90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82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87588</xdr:rowOff>
    </xdr:from>
    <xdr:to>
      <xdr:col>14</xdr:col>
      <xdr:colOff>79375</xdr:colOff>
      <xdr:row>99</xdr:row>
      <xdr:rowOff>17738</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8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8865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4" y="1698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110145</xdr:rowOff>
    </xdr:from>
    <xdr:to>
      <xdr:col>12</xdr:col>
      <xdr:colOff>561975</xdr:colOff>
      <xdr:row>99</xdr:row>
      <xdr:rowOff>40295</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9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31422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0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122329</xdr:rowOff>
    </xdr:from>
    <xdr:to>
      <xdr:col>11</xdr:col>
      <xdr:colOff>358775</xdr:colOff>
      <xdr:row>99</xdr:row>
      <xdr:rowOff>52479</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9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43606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70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123120</xdr:rowOff>
    </xdr:from>
    <xdr:to>
      <xdr:col>10</xdr:col>
      <xdr:colOff>155575</xdr:colOff>
      <xdr:row>99</xdr:row>
      <xdr:rowOff>53270</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9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44397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701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33349</xdr:rowOff>
    </xdr:from>
    <xdr:to>
      <xdr:col>23</xdr:col>
      <xdr:colOff>517525</xdr:colOff>
      <xdr:row>39</xdr:row>
      <xdr:rowOff>56398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719899"/>
          <a:ext cx="8382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169239</xdr:rowOff>
    </xdr:from>
    <xdr:to>
      <xdr:col>22</xdr:col>
      <xdr:colOff>365125</xdr:colOff>
      <xdr:row>39</xdr:row>
      <xdr:rowOff>33349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684339"/>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155281</xdr:rowOff>
    </xdr:from>
    <xdr:to>
      <xdr:col>21</xdr:col>
      <xdr:colOff>161925</xdr:colOff>
      <xdr:row>38</xdr:row>
      <xdr:rowOff>169239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327481"/>
          <a:ext cx="889000" cy="35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155281</xdr:rowOff>
    </xdr:from>
    <xdr:to>
      <xdr:col>19</xdr:col>
      <xdr:colOff>644525</xdr:colOff>
      <xdr:row>39</xdr:row>
      <xdr:rowOff>1286</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327481"/>
          <a:ext cx="889000" cy="36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5598</xdr:rowOff>
    </xdr:from>
    <xdr:to>
      <xdr:col>23</xdr:col>
      <xdr:colOff>568325</xdr:colOff>
      <xdr:row>39</xdr:row>
      <xdr:rowOff>107198</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6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91975</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60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153999</xdr:rowOff>
    </xdr:from>
    <xdr:to>
      <xdr:col>22</xdr:col>
      <xdr:colOff>415925</xdr:colOff>
      <xdr:row>39</xdr:row>
      <xdr:rowOff>84149</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66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75276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76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118439</xdr:rowOff>
    </xdr:from>
    <xdr:to>
      <xdr:col>21</xdr:col>
      <xdr:colOff>212725</xdr:colOff>
      <xdr:row>39</xdr:row>
      <xdr:rowOff>48589</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63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39716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72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104481</xdr:rowOff>
    </xdr:from>
    <xdr:to>
      <xdr:col>20</xdr:col>
      <xdr:colOff>9525</xdr:colOff>
      <xdr:row>37</xdr:row>
      <xdr:rowOff>34631</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2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51158</xdr:rowOff>
    </xdr:from>
    <xdr:ext cx="59901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03794" y="605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121936</xdr:rowOff>
    </xdr:from>
    <xdr:to>
      <xdr:col>18</xdr:col>
      <xdr:colOff>492125</xdr:colOff>
      <xdr:row>39</xdr:row>
      <xdr:rowOff>52086</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63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43213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72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128243</xdr:rowOff>
    </xdr:from>
    <xdr:to>
      <xdr:col>23</xdr:col>
      <xdr:colOff>517525</xdr:colOff>
      <xdr:row>58</xdr:row>
      <xdr:rowOff>164827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10072343"/>
          <a:ext cx="838200" cy="3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128243</xdr:rowOff>
    </xdr:from>
    <xdr:to>
      <xdr:col>22</xdr:col>
      <xdr:colOff>365125</xdr:colOff>
      <xdr:row>59</xdr:row>
      <xdr:rowOff>3108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10072343"/>
          <a:ext cx="8890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158352</xdr:rowOff>
    </xdr:from>
    <xdr:to>
      <xdr:col>21</xdr:col>
      <xdr:colOff>161925</xdr:colOff>
      <xdr:row>59</xdr:row>
      <xdr:rowOff>3108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10102452"/>
          <a:ext cx="889000" cy="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158352</xdr:rowOff>
    </xdr:from>
    <xdr:to>
      <xdr:col>19</xdr:col>
      <xdr:colOff>644525</xdr:colOff>
      <xdr:row>58</xdr:row>
      <xdr:rowOff>170830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102452"/>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114027</xdr:rowOff>
    </xdr:from>
    <xdr:to>
      <xdr:col>23</xdr:col>
      <xdr:colOff>568325</xdr:colOff>
      <xdr:row>59</xdr:row>
      <xdr:rowOff>44177</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6268700" y="100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41043</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98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96,917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77443</xdr:rowOff>
    </xdr:from>
    <xdr:to>
      <xdr:col>22</xdr:col>
      <xdr:colOff>415925</xdr:colOff>
      <xdr:row>59</xdr:row>
      <xdr:rowOff>7593</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5430500" y="1002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170170</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181794" y="1011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130,525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123758</xdr:rowOff>
    </xdr:from>
    <xdr:to>
      <xdr:col>21</xdr:col>
      <xdr:colOff>212725</xdr:colOff>
      <xdr:row>59</xdr:row>
      <xdr:rowOff>53908</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4541500" y="100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45035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1016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107552</xdr:rowOff>
    </xdr:from>
    <xdr:to>
      <xdr:col>20</xdr:col>
      <xdr:colOff>9525</xdr:colOff>
      <xdr:row>59</xdr:row>
      <xdr:rowOff>37702</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3652500" y="100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28829</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03794" y="1014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102,865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120030</xdr:rowOff>
    </xdr:from>
    <xdr:to>
      <xdr:col>18</xdr:col>
      <xdr:colOff>492125</xdr:colOff>
      <xdr:row>59</xdr:row>
      <xdr:rowOff>50180</xdr:rowOff>
    </xdr:to>
    <xdr:sp macro="" textlink="">
      <xdr:nvSpPr>
        <xdr:cNvPr id="612" name="円/楕円 611">
          <a:extLst>
            <a:ext uri="{FF2B5EF4-FFF2-40B4-BE49-F238E27FC236}">
              <a16:creationId xmlns:a16="http://schemas.microsoft.com/office/drawing/2014/main" id="{00000000-0008-0000-0700-000064020000}"/>
            </a:ext>
          </a:extLst>
        </xdr:cNvPr>
        <xdr:cNvSpPr/>
      </xdr:nvSpPr>
      <xdr:spPr>
        <a:xfrm>
          <a:off x="12763500" y="100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41307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15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97678</xdr:rowOff>
    </xdr:from>
    <xdr:to>
      <xdr:col>19</xdr:col>
      <xdr:colOff>644525</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642228"/>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46878</xdr:rowOff>
    </xdr:from>
    <xdr:to>
      <xdr:col>18</xdr:col>
      <xdr:colOff>492125</xdr:colOff>
      <xdr:row>79</xdr:row>
      <xdr:rowOff>148478</xdr:rowOff>
    </xdr:to>
    <xdr:sp macro="" textlink="">
      <xdr:nvSpPr>
        <xdr:cNvPr id="671" name="円/楕円 670">
          <a:extLst>
            <a:ext uri="{FF2B5EF4-FFF2-40B4-BE49-F238E27FC236}">
              <a16:creationId xmlns:a16="http://schemas.microsoft.com/office/drawing/2014/main" id="{00000000-0008-0000-0700-00009F020000}"/>
            </a:ext>
          </a:extLst>
        </xdr:cNvPr>
        <xdr:cNvSpPr/>
      </xdr:nvSpPr>
      <xdr:spPr>
        <a:xfrm>
          <a:off x="12763500" y="1359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139605</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8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100137</xdr:rowOff>
    </xdr:from>
    <xdr:to>
      <xdr:col>23</xdr:col>
      <xdr:colOff>517525</xdr:colOff>
      <xdr:row>97</xdr:row>
      <xdr:rowOff>119075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6730787"/>
          <a:ext cx="838200" cy="1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96303</xdr:rowOff>
    </xdr:from>
    <xdr:to>
      <xdr:col>22</xdr:col>
      <xdr:colOff>365125</xdr:colOff>
      <xdr:row>97</xdr:row>
      <xdr:rowOff>100137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726953"/>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141367</xdr:rowOff>
    </xdr:from>
    <xdr:to>
      <xdr:col>21</xdr:col>
      <xdr:colOff>161925</xdr:colOff>
      <xdr:row>97</xdr:row>
      <xdr:rowOff>96303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600567"/>
          <a:ext cx="889000" cy="1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47107</xdr:rowOff>
    </xdr:from>
    <xdr:to>
      <xdr:col>19</xdr:col>
      <xdr:colOff>644525</xdr:colOff>
      <xdr:row>96</xdr:row>
      <xdr:rowOff>141367</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506307"/>
          <a:ext cx="889000" cy="9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68275</xdr:rowOff>
    </xdr:from>
    <xdr:to>
      <xdr:col>23</xdr:col>
      <xdr:colOff>568325</xdr:colOff>
      <xdr:row>97</xdr:row>
      <xdr:rowOff>169875</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6268700" y="166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91152</xdr:rowOff>
    </xdr:from>
    <xdr:ext cx="599010"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55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197,631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49337</xdr:rowOff>
    </xdr:from>
    <xdr:to>
      <xdr:col>22</xdr:col>
      <xdr:colOff>415925</xdr:colOff>
      <xdr:row>97</xdr:row>
      <xdr:rowOff>150937</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5430500" y="166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167464</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181794" y="164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209,230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45503</xdr:rowOff>
    </xdr:from>
    <xdr:to>
      <xdr:col>21</xdr:col>
      <xdr:colOff>212725</xdr:colOff>
      <xdr:row>97</xdr:row>
      <xdr:rowOff>147103</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4541500" y="166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163630</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292794" y="1645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211,578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90567</xdr:rowOff>
    </xdr:from>
    <xdr:to>
      <xdr:col>20</xdr:col>
      <xdr:colOff>9525</xdr:colOff>
      <xdr:row>97</xdr:row>
      <xdr:rowOff>20717</xdr:rowOff>
    </xdr:to>
    <xdr:sp macro="" textlink="">
      <xdr:nvSpPr>
        <xdr:cNvPr id="728" name="円/楕円 727">
          <a:extLst>
            <a:ext uri="{FF2B5EF4-FFF2-40B4-BE49-F238E27FC236}">
              <a16:creationId xmlns:a16="http://schemas.microsoft.com/office/drawing/2014/main" id="{00000000-0008-0000-0700-0000D8020000}"/>
            </a:ext>
          </a:extLst>
        </xdr:cNvPr>
        <xdr:cNvSpPr/>
      </xdr:nvSpPr>
      <xdr:spPr>
        <a:xfrm>
          <a:off x="13652500" y="1654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37244</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03794" y="1632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288,979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167757</xdr:rowOff>
    </xdr:from>
    <xdr:to>
      <xdr:col>18</xdr:col>
      <xdr:colOff>492125</xdr:colOff>
      <xdr:row>96</xdr:row>
      <xdr:rowOff>97907</xdr:rowOff>
    </xdr:to>
    <xdr:sp macro="" textlink="">
      <xdr:nvSpPr>
        <xdr:cNvPr id="730" name="円/楕円 729">
          <a:extLst>
            <a:ext uri="{FF2B5EF4-FFF2-40B4-BE49-F238E27FC236}">
              <a16:creationId xmlns:a16="http://schemas.microsoft.com/office/drawing/2014/main" id="{00000000-0008-0000-0700-0000DA020000}"/>
            </a:ext>
          </a:extLst>
        </xdr:cNvPr>
        <xdr:cNvSpPr/>
      </xdr:nvSpPr>
      <xdr:spPr>
        <a:xfrm>
          <a:off x="12763500" y="164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114434</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14794" y="1623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a16="http://schemas.microsoft.com/office/drawing/2014/main"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427,193</a:t>
          </a:r>
          <a:r>
            <a:rPr kumimoji="1" lang="ja-JP" altLang="ja-JP" sz="1100">
              <a:solidFill>
                <a:schemeClr val="dk1"/>
              </a:solidFill>
              <a:effectLst/>
              <a:latin typeface="+mn-lt"/>
              <a:ea typeface="+mn-ea"/>
              <a:cs typeface="+mn-cs"/>
            </a:rPr>
            <a:t>円となっている。類似団体との比較では、およそ</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倍と高額になっているが、医療機関への人員配置及び運営経費、清掃費の経常経費などがその大きな要因となっている。公債費は、住民一人当たり</a:t>
          </a:r>
          <a:r>
            <a:rPr kumimoji="1" lang="en-US" altLang="ja-JP" sz="1100">
              <a:solidFill>
                <a:schemeClr val="dk1"/>
              </a:solidFill>
              <a:effectLst/>
              <a:latin typeface="+mn-lt"/>
              <a:ea typeface="+mn-ea"/>
              <a:cs typeface="+mn-cs"/>
            </a:rPr>
            <a:t>197,631</a:t>
          </a:r>
          <a:r>
            <a:rPr kumimoji="1" lang="ja-JP" altLang="ja-JP" sz="1100">
              <a:solidFill>
                <a:schemeClr val="dk1"/>
              </a:solidFill>
              <a:effectLst/>
              <a:latin typeface="+mn-lt"/>
              <a:ea typeface="+mn-ea"/>
              <a:cs typeface="+mn-cs"/>
            </a:rPr>
            <a:t>円となっており、類似団体との比較では、およそ</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倍と高額になっているが、公共施設整備の際の起債額が大きくなっていることが要因である。いずれも、</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島という特殊な状況で、各島の格差のないように同水準の行政サービスを提供するために必要な経費となっており、類似団体の比較ではその</a:t>
          </a:r>
          <a:r>
            <a:rPr kumimoji="1" lang="ja-JP" altLang="en-US" sz="1100">
              <a:solidFill>
                <a:schemeClr val="dk1"/>
              </a:solidFill>
              <a:effectLst/>
              <a:latin typeface="+mn-lt"/>
              <a:ea typeface="+mn-ea"/>
              <a:cs typeface="+mn-cs"/>
            </a:rPr>
            <a:t>差</a:t>
          </a:r>
          <a:r>
            <a:rPr kumimoji="1" lang="ja-JP" altLang="ja-JP" sz="1100">
              <a:solidFill>
                <a:schemeClr val="dk1"/>
              </a:solidFill>
              <a:effectLst/>
              <a:latin typeface="+mn-lt"/>
              <a:ea typeface="+mn-ea"/>
              <a:cs typeface="+mn-cs"/>
            </a:rPr>
            <a:t>額が大きくなっている。</a:t>
          </a:r>
          <a:endParaRPr kumimoji="1"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実質収支額については、</a:t>
          </a:r>
          <a:r>
            <a:rPr lang="en-US" altLang="ja-JP" sz="1100">
              <a:solidFill>
                <a:schemeClr val="dk1"/>
              </a:solidFill>
              <a:effectLst/>
              <a:latin typeface="+mn-lt"/>
              <a:ea typeface="+mn-ea"/>
              <a:cs typeface="+mn-cs"/>
            </a:rPr>
            <a:t>9.12</a:t>
          </a:r>
          <a:r>
            <a:rPr lang="ja-JP" altLang="ja-JP" sz="1100">
              <a:solidFill>
                <a:schemeClr val="dk1"/>
              </a:solidFill>
              <a:effectLst/>
              <a:latin typeface="+mn-lt"/>
              <a:ea typeface="+mn-ea"/>
              <a:cs typeface="+mn-cs"/>
            </a:rPr>
            <a:t>％となった。今後も、決算見込を確実に把握し、基金の取崩額や積立額を精査することで、実質収支比率を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％程度になるよう努めていく。</a:t>
          </a:r>
          <a:endParaRPr lang="ja-JP" altLang="ja-JP" sz="1400">
            <a:effectLst/>
          </a:endParaRPr>
        </a:p>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財政調整基金については、決算余剰金を確実に積立て、歳入歳出のバランスを調整しながら取崩額はなるべく抑えるように努めている。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一般会計の黒字額が</a:t>
          </a:r>
          <a:r>
            <a:rPr lang="ja-JP" altLang="en-US" sz="1100">
              <a:solidFill>
                <a:schemeClr val="dk1"/>
              </a:solidFill>
              <a:effectLst/>
              <a:latin typeface="+mn-lt"/>
              <a:ea typeface="+mn-ea"/>
              <a:cs typeface="+mn-cs"/>
            </a:rPr>
            <a:t>大きい</a:t>
          </a:r>
          <a:r>
            <a:rPr lang="ja-JP" altLang="ja-JP" sz="1100">
              <a:solidFill>
                <a:schemeClr val="dk1"/>
              </a:solidFill>
              <a:effectLst/>
              <a:latin typeface="+mn-lt"/>
              <a:ea typeface="+mn-ea"/>
              <a:cs typeface="+mn-cs"/>
            </a:rPr>
            <a:t>のは、執行予定だった事業が入札の不調等の要因により未執行とな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その財源を翌年に繰り越していることと、基金の取崩及び積立金を精査したことにより実質収支額が増加したことによるものである。</a:t>
          </a:r>
          <a:endParaRPr lang="ja-JP" altLang="ja-JP" sz="1400">
            <a:effectLst/>
          </a:endParaRPr>
        </a:p>
        <a:p>
          <a:r>
            <a:rPr lang="ja-JP" altLang="ja-JP" sz="1100">
              <a:solidFill>
                <a:schemeClr val="dk1"/>
              </a:solidFill>
              <a:effectLst/>
              <a:latin typeface="+mn-lt"/>
              <a:ea typeface="+mn-ea"/>
              <a:cs typeface="+mn-cs"/>
            </a:rPr>
            <a:t>　国民健康保険特別会計の黒字額が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しているのは、</a:t>
          </a:r>
          <a:r>
            <a:rPr lang="ja-JP" altLang="en-US" sz="1100">
              <a:solidFill>
                <a:schemeClr val="dk1"/>
              </a:solidFill>
              <a:effectLst/>
              <a:latin typeface="+mn-lt"/>
              <a:ea typeface="+mn-ea"/>
              <a:cs typeface="+mn-cs"/>
            </a:rPr>
            <a:t>保険給付費が予想より少なく、</a:t>
          </a:r>
          <a:r>
            <a:rPr lang="ja-JP" altLang="ja-JP" sz="1100">
              <a:solidFill>
                <a:schemeClr val="dk1"/>
              </a:solidFill>
              <a:effectLst/>
              <a:latin typeface="+mn-lt"/>
              <a:ea typeface="+mn-ea"/>
              <a:cs typeface="+mn-cs"/>
            </a:rPr>
            <a:t>一般会計からの赤字補填の繰入金</a:t>
          </a:r>
          <a:r>
            <a:rPr lang="ja-JP" altLang="en-US" sz="1100">
              <a:solidFill>
                <a:schemeClr val="dk1"/>
              </a:solidFill>
              <a:effectLst/>
              <a:latin typeface="+mn-lt"/>
              <a:ea typeface="+mn-ea"/>
              <a:cs typeface="+mn-cs"/>
            </a:rPr>
            <a:t>が過大になった</a:t>
          </a:r>
          <a:r>
            <a:rPr lang="ja-JP" altLang="ja-JP" sz="1100">
              <a:solidFill>
                <a:schemeClr val="dk1"/>
              </a:solidFill>
              <a:effectLst/>
              <a:latin typeface="+mn-lt"/>
              <a:ea typeface="+mn-ea"/>
              <a:cs typeface="+mn-cs"/>
            </a:rPr>
            <a:t>ことが要因である。</a:t>
          </a:r>
          <a:endParaRPr lang="ja-JP" altLang="ja-JP" sz="1400">
            <a:effectLst/>
          </a:endParaRPr>
        </a:p>
        <a:p>
          <a:r>
            <a:rPr lang="ja-JP" altLang="ja-JP" sz="1100">
              <a:solidFill>
                <a:schemeClr val="dk1"/>
              </a:solidFill>
              <a:effectLst/>
              <a:latin typeface="+mn-lt"/>
              <a:ea typeface="+mn-ea"/>
              <a:cs typeface="+mn-cs"/>
            </a:rPr>
            <a:t>　介護保険（保険事業勘定）特別会計の黒字額</a:t>
          </a:r>
          <a:r>
            <a:rPr lang="ja-JP" altLang="en-US" sz="1100">
              <a:solidFill>
                <a:schemeClr val="dk1"/>
              </a:solidFill>
              <a:effectLst/>
              <a:latin typeface="+mn-lt"/>
              <a:ea typeface="+mn-ea"/>
              <a:cs typeface="+mn-cs"/>
            </a:rPr>
            <a:t>が増加したのは</a:t>
          </a:r>
          <a:r>
            <a:rPr lang="ja-JP" altLang="ja-JP" sz="1100">
              <a:solidFill>
                <a:schemeClr val="dk1"/>
              </a:solidFill>
              <a:effectLst/>
              <a:latin typeface="+mn-lt"/>
              <a:ea typeface="+mn-ea"/>
              <a:cs typeface="+mn-cs"/>
            </a:rPr>
            <a:t>、保険給付費の支出額が予想</a:t>
          </a:r>
          <a:r>
            <a:rPr lang="ja-JP" altLang="en-US" sz="1100">
              <a:solidFill>
                <a:schemeClr val="dk1"/>
              </a:solidFill>
              <a:effectLst/>
              <a:latin typeface="+mn-lt"/>
              <a:ea typeface="+mn-ea"/>
              <a:cs typeface="+mn-cs"/>
            </a:rPr>
            <a:t>より少なかった</a:t>
          </a:r>
          <a:r>
            <a:rPr lang="ja-JP" altLang="ja-JP" sz="1100">
              <a:solidFill>
                <a:schemeClr val="dk1"/>
              </a:solidFill>
              <a:effectLst/>
              <a:latin typeface="+mn-lt"/>
              <a:ea typeface="+mn-ea"/>
              <a:cs typeface="+mn-cs"/>
            </a:rPr>
            <a:t>ことが要因である。</a:t>
          </a:r>
          <a:endParaRPr lang="ja-JP" altLang="ja-JP" sz="1400">
            <a:effectLst/>
          </a:endParaRPr>
        </a:p>
        <a:p>
          <a:r>
            <a:rPr lang="ja-JP" altLang="ja-JP" sz="1100">
              <a:solidFill>
                <a:schemeClr val="dk1"/>
              </a:solidFill>
              <a:effectLst/>
              <a:latin typeface="+mn-lt"/>
              <a:ea typeface="+mn-ea"/>
              <a:cs typeface="+mn-cs"/>
            </a:rPr>
            <a:t>　介護保険（介護サービス事業勘定）特別会計の黒字が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したのは、介護サービス事業</a:t>
          </a:r>
          <a:r>
            <a:rPr lang="ja-JP" altLang="en-US" sz="1100">
              <a:solidFill>
                <a:schemeClr val="dk1"/>
              </a:solidFill>
              <a:effectLst/>
              <a:latin typeface="+mn-lt"/>
              <a:ea typeface="+mn-ea"/>
              <a:cs typeface="+mn-cs"/>
            </a:rPr>
            <a:t>の給付額が若干ながら予想より少なかった</a:t>
          </a:r>
          <a:r>
            <a:rPr lang="ja-JP" altLang="ja-JP" sz="1100">
              <a:solidFill>
                <a:schemeClr val="dk1"/>
              </a:solidFill>
              <a:effectLst/>
              <a:latin typeface="+mn-lt"/>
              <a:ea typeface="+mn-ea"/>
              <a:cs typeface="+mn-cs"/>
            </a:rPr>
            <a:t>ことが要因である。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41" customWidth="1"/>
    <col min="12" max="12" width="2.26953125" style="141" customWidth="1"/>
    <col min="13" max="17" width="2.36328125" style="141" customWidth="1"/>
    <col min="18" max="119" width="2.08984375" style="141" customWidth="1"/>
    <col min="120" max="16384" width="0" style="141" hidden="1"/>
  </cols>
  <sheetData>
    <row r="1" spans="1:119" ht="33" customHeight="1" x14ac:dyDescent="0.2">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4597518</v>
      </c>
      <c r="BO4" s="411"/>
      <c r="BP4" s="411"/>
      <c r="BQ4" s="411"/>
      <c r="BR4" s="411"/>
      <c r="BS4" s="411"/>
      <c r="BT4" s="411"/>
      <c r="BU4" s="412"/>
      <c r="BV4" s="410">
        <v>4688280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9.1</v>
      </c>
      <c r="CU4" s="588"/>
      <c r="CV4" s="588"/>
      <c r="CW4" s="588"/>
      <c r="CX4" s="588"/>
      <c r="CY4" s="588"/>
      <c r="CZ4" s="588"/>
      <c r="DA4" s="589"/>
      <c r="DB4" s="587">
        <v>10.4</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4416985</v>
      </c>
      <c r="BO5" s="416"/>
      <c r="BP5" s="416"/>
      <c r="BQ5" s="416"/>
      <c r="BR5" s="416"/>
      <c r="BS5" s="416"/>
      <c r="BT5" s="416"/>
      <c r="BU5" s="417"/>
      <c r="BV5" s="415">
        <v>4490350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83.5</v>
      </c>
      <c r="CU5" s="386"/>
      <c r="CV5" s="386"/>
      <c r="CW5" s="386"/>
      <c r="CX5" s="386"/>
      <c r="CY5" s="386"/>
      <c r="CZ5" s="386"/>
      <c r="DA5" s="387"/>
      <c r="DB5" s="385">
        <v>87.2</v>
      </c>
      <c r="DC5" s="386"/>
      <c r="DD5" s="386"/>
      <c r="DE5" s="386"/>
      <c r="DF5" s="386"/>
      <c r="DG5" s="386"/>
      <c r="DH5" s="386"/>
      <c r="DI5" s="387"/>
      <c r="DJ5" s="139"/>
      <c r="DK5" s="139"/>
      <c r="DL5" s="139"/>
      <c r="DM5" s="139"/>
      <c r="DN5" s="139"/>
      <c r="DO5" s="139"/>
    </row>
    <row r="6" spans="1:119" ht="18.75" customHeight="1" x14ac:dyDescent="0.2">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180533</v>
      </c>
      <c r="BO6" s="416"/>
      <c r="BP6" s="416"/>
      <c r="BQ6" s="416"/>
      <c r="BR6" s="416"/>
      <c r="BS6" s="416"/>
      <c r="BT6" s="416"/>
      <c r="BU6" s="417"/>
      <c r="BV6" s="415">
        <v>197930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87</v>
      </c>
      <c r="CU6" s="562"/>
      <c r="CV6" s="562"/>
      <c r="CW6" s="562"/>
      <c r="CX6" s="562"/>
      <c r="CY6" s="562"/>
      <c r="CZ6" s="562"/>
      <c r="DA6" s="563"/>
      <c r="DB6" s="561">
        <v>91.6</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1562</v>
      </c>
      <c r="BO7" s="416"/>
      <c r="BP7" s="416"/>
      <c r="BQ7" s="416"/>
      <c r="BR7" s="416"/>
      <c r="BS7" s="416"/>
      <c r="BT7" s="416"/>
      <c r="BU7" s="417"/>
      <c r="BV7" s="415" t="s">
        <v>91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1962618</v>
      </c>
      <c r="CU7" s="416"/>
      <c r="CV7" s="416"/>
      <c r="CW7" s="416"/>
      <c r="CX7" s="416"/>
      <c r="CY7" s="416"/>
      <c r="CZ7" s="416"/>
      <c r="DA7" s="417"/>
      <c r="DB7" s="415">
        <v>1907534</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178971</v>
      </c>
      <c r="BO8" s="416"/>
      <c r="BP8" s="416"/>
      <c r="BQ8" s="416"/>
      <c r="BR8" s="416"/>
      <c r="BS8" s="416"/>
      <c r="BT8" s="416"/>
      <c r="BU8" s="417"/>
      <c r="BV8" s="415">
        <v>197930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0.25</v>
      </c>
      <c r="CU8" s="525"/>
      <c r="CV8" s="525"/>
      <c r="CW8" s="525"/>
      <c r="CX8" s="525"/>
      <c r="CY8" s="525"/>
      <c r="CZ8" s="525"/>
      <c r="DA8" s="526"/>
      <c r="DB8" s="524">
        <v>0.25</v>
      </c>
      <c r="DC8" s="525"/>
      <c r="DD8" s="525"/>
      <c r="DE8" s="525"/>
      <c r="DF8" s="525"/>
      <c r="DG8" s="525"/>
      <c r="DH8" s="525"/>
      <c r="DI8" s="526"/>
      <c r="DJ8" s="139"/>
      <c r="DK8" s="139"/>
      <c r="DL8" s="139"/>
      <c r="DM8" s="139"/>
      <c r="DN8" s="139"/>
      <c r="DO8" s="139"/>
    </row>
    <row r="9" spans="1:119" ht="18.75" customHeight="1" thickBot="1" x14ac:dyDescent="0.25">
      <c r="A9" s="140"/>
      <c r="B9" s="550" t="s">
        <v>97</v>
      </c>
      <c r="C9" s="551"/>
      <c r="D9" s="551"/>
      <c r="E9" s="551"/>
      <c r="F9" s="551"/>
      <c r="G9" s="551"/>
      <c r="H9" s="551"/>
      <c r="I9" s="551"/>
      <c r="J9" s="551"/>
      <c r="K9" s="478"/>
      <c r="L9" s="552" t="s">
        <v>98</v>
      </c>
      <c r="M9" s="553"/>
      <c r="N9" s="553"/>
      <c r="O9" s="553"/>
      <c r="P9" s="553"/>
      <c r="Q9" s="554"/>
      <c r="R9" s="555">
        <v>3022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-18959</v>
      </c>
      <c r="BO9" s="416"/>
      <c r="BP9" s="416"/>
      <c r="BQ9" s="416"/>
      <c r="BR9" s="416"/>
      <c r="BS9" s="416"/>
      <c r="BT9" s="416"/>
      <c r="BU9" s="417"/>
      <c r="BV9" s="415">
        <v>128177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18.399999999999999</v>
      </c>
      <c r="CU9" s="386"/>
      <c r="CV9" s="386"/>
      <c r="CW9" s="386"/>
      <c r="CX9" s="386"/>
      <c r="CY9" s="386"/>
      <c r="CZ9" s="386"/>
      <c r="DA9" s="387"/>
      <c r="DB9" s="385">
        <v>20</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103</v>
      </c>
      <c r="M10" s="389"/>
      <c r="N10" s="389"/>
      <c r="O10" s="389"/>
      <c r="P10" s="389"/>
      <c r="Q10" s="390"/>
      <c r="R10" s="391">
        <v>2785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195354</v>
      </c>
      <c r="BO10" s="416"/>
      <c r="BP10" s="416"/>
      <c r="BQ10" s="416"/>
      <c r="BR10" s="416"/>
      <c r="BS10" s="416"/>
      <c r="BT10" s="416"/>
      <c r="BU10" s="417"/>
      <c r="BV10" s="415">
        <v>120713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2">
      <c r="A12" s="140"/>
      <c r="B12" s="527" t="s">
        <v>114</v>
      </c>
      <c r="C12" s="528"/>
      <c r="D12" s="528"/>
      <c r="E12" s="528"/>
      <c r="F12" s="528"/>
      <c r="G12" s="528"/>
      <c r="H12" s="528"/>
      <c r="I12" s="528"/>
      <c r="J12" s="528"/>
      <c r="K12" s="529"/>
      <c r="L12" s="536" t="s">
        <v>115</v>
      </c>
      <c r="M12" s="537"/>
      <c r="N12" s="537"/>
      <c r="O12" s="537"/>
      <c r="P12" s="537"/>
      <c r="Q12" s="538"/>
      <c r="R12" s="539">
        <v>2594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139917</v>
      </c>
      <c r="BO12" s="416"/>
      <c r="BP12" s="416"/>
      <c r="BQ12" s="416"/>
      <c r="BR12" s="416"/>
      <c r="BS12" s="416"/>
      <c r="BT12" s="416"/>
      <c r="BU12" s="417"/>
      <c r="BV12" s="415">
        <v>203978</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123</v>
      </c>
      <c r="N13" s="514"/>
      <c r="O13" s="514"/>
      <c r="P13" s="514"/>
      <c r="Q13" s="515"/>
      <c r="R13" s="516">
        <v>2568</v>
      </c>
      <c r="S13" s="517"/>
      <c r="T13" s="517"/>
      <c r="U13" s="517"/>
      <c r="V13" s="518"/>
      <c r="W13" s="504" t="s">
        <v>124</v>
      </c>
      <c r="X13" s="428"/>
      <c r="Y13" s="428"/>
      <c r="Z13" s="428"/>
      <c r="AA13" s="428"/>
      <c r="AB13" s="429"/>
      <c r="AC13" s="391">
        <v>170</v>
      </c>
      <c r="AD13" s="392"/>
      <c r="AE13" s="392"/>
      <c r="AF13" s="392"/>
      <c r="AG13" s="393"/>
      <c r="AH13" s="391">
        <v>138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36478</v>
      </c>
      <c r="BO13" s="416"/>
      <c r="BP13" s="416"/>
      <c r="BQ13" s="416"/>
      <c r="BR13" s="416"/>
      <c r="BS13" s="416"/>
      <c r="BT13" s="416"/>
      <c r="BU13" s="417"/>
      <c r="BV13" s="415">
        <v>44912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10.5</v>
      </c>
      <c r="CU13" s="386"/>
      <c r="CV13" s="386"/>
      <c r="CW13" s="386"/>
      <c r="CX13" s="386"/>
      <c r="CY13" s="386"/>
      <c r="CZ13" s="386"/>
      <c r="DA13" s="387"/>
      <c r="DB13" s="385">
        <v>11.2</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129</v>
      </c>
      <c r="M14" s="545"/>
      <c r="N14" s="545"/>
      <c r="O14" s="545"/>
      <c r="P14" s="545"/>
      <c r="Q14" s="546"/>
      <c r="R14" s="516">
        <v>2587</v>
      </c>
      <c r="S14" s="517"/>
      <c r="T14" s="517"/>
      <c r="U14" s="517"/>
      <c r="V14" s="518"/>
      <c r="W14" s="519"/>
      <c r="X14" s="431"/>
      <c r="Y14" s="431"/>
      <c r="Z14" s="431"/>
      <c r="AA14" s="431"/>
      <c r="AB14" s="432"/>
      <c r="AC14" s="509">
        <v>8</v>
      </c>
      <c r="AD14" s="510"/>
      <c r="AE14" s="510"/>
      <c r="AF14" s="510"/>
      <c r="AG14" s="511"/>
      <c r="AH14" s="509">
        <v>7.2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123</v>
      </c>
      <c r="N15" s="514"/>
      <c r="O15" s="514"/>
      <c r="P15" s="514"/>
      <c r="Q15" s="515"/>
      <c r="R15" s="516">
        <v>2567</v>
      </c>
      <c r="S15" s="517"/>
      <c r="T15" s="517"/>
      <c r="U15" s="517"/>
      <c r="V15" s="518"/>
      <c r="W15" s="504" t="s">
        <v>131</v>
      </c>
      <c r="X15" s="428"/>
      <c r="Y15" s="428"/>
      <c r="Z15" s="428"/>
      <c r="AA15" s="428"/>
      <c r="AB15" s="429"/>
      <c r="AC15" s="391">
        <v>328</v>
      </c>
      <c r="AD15" s="392"/>
      <c r="AE15" s="392"/>
      <c r="AF15" s="392"/>
      <c r="AG15" s="393"/>
      <c r="AH15" s="391">
        <v>301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430568</v>
      </c>
      <c r="BO15" s="411"/>
      <c r="BP15" s="411"/>
      <c r="BQ15" s="411"/>
      <c r="BR15" s="411"/>
      <c r="BS15" s="411"/>
      <c r="BT15" s="411"/>
      <c r="BU15" s="412"/>
      <c r="BV15" s="410">
        <v>422314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15.5</v>
      </c>
      <c r="AD16" s="510"/>
      <c r="AE16" s="510"/>
      <c r="AF16" s="510"/>
      <c r="AG16" s="511"/>
      <c r="AH16" s="509">
        <v>15.7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1760207</v>
      </c>
      <c r="BO16" s="416"/>
      <c r="BP16" s="416"/>
      <c r="BQ16" s="416"/>
      <c r="BR16" s="416"/>
      <c r="BS16" s="416"/>
      <c r="BT16" s="416"/>
      <c r="BU16" s="417"/>
      <c r="BV16" s="415">
        <v>1692234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1622</v>
      </c>
      <c r="AD17" s="392"/>
      <c r="AE17" s="392"/>
      <c r="AF17" s="392"/>
      <c r="AG17" s="393"/>
      <c r="AH17" s="391">
        <v>1477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551658</v>
      </c>
      <c r="BO17" s="416"/>
      <c r="BP17" s="416"/>
      <c r="BQ17" s="416"/>
      <c r="BR17" s="416"/>
      <c r="BS17" s="416"/>
      <c r="BT17" s="416"/>
      <c r="BU17" s="417"/>
      <c r="BV17" s="415">
        <v>537557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141</v>
      </c>
      <c r="C18" s="478"/>
      <c r="D18" s="478"/>
      <c r="E18" s="479"/>
      <c r="F18" s="479"/>
      <c r="G18" s="479"/>
      <c r="H18" s="479"/>
      <c r="I18" s="479"/>
      <c r="J18" s="479"/>
      <c r="K18" s="479"/>
      <c r="L18" s="480">
        <v>104.35</v>
      </c>
      <c r="M18" s="480"/>
      <c r="N18" s="480"/>
      <c r="O18" s="480"/>
      <c r="P18" s="480"/>
      <c r="Q18" s="480"/>
      <c r="R18" s="481"/>
      <c r="S18" s="481"/>
      <c r="T18" s="481"/>
      <c r="U18" s="481"/>
      <c r="V18" s="482"/>
      <c r="W18" s="496"/>
      <c r="X18" s="497"/>
      <c r="Y18" s="497"/>
      <c r="Z18" s="497"/>
      <c r="AA18" s="497"/>
      <c r="AB18" s="505"/>
      <c r="AC18" s="379">
        <v>76.5</v>
      </c>
      <c r="AD18" s="380"/>
      <c r="AE18" s="380"/>
      <c r="AF18" s="380"/>
      <c r="AG18" s="483"/>
      <c r="AH18" s="379">
        <v>77.099999999999994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1754494</v>
      </c>
      <c r="BO18" s="416"/>
      <c r="BP18" s="416"/>
      <c r="BQ18" s="416"/>
      <c r="BR18" s="416"/>
      <c r="BS18" s="416"/>
      <c r="BT18" s="416"/>
      <c r="BU18" s="417"/>
      <c r="BV18" s="415">
        <v>1809214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143</v>
      </c>
      <c r="C19" s="478"/>
      <c r="D19" s="478"/>
      <c r="E19" s="479"/>
      <c r="F19" s="479"/>
      <c r="G19" s="479"/>
      <c r="H19" s="479"/>
      <c r="I19" s="479"/>
      <c r="J19" s="479"/>
      <c r="K19" s="479"/>
      <c r="L19" s="485">
        <v>29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2781876</v>
      </c>
      <c r="BO19" s="416"/>
      <c r="BP19" s="416"/>
      <c r="BQ19" s="416"/>
      <c r="BR19" s="416"/>
      <c r="BS19" s="416"/>
      <c r="BT19" s="416"/>
      <c r="BU19" s="417"/>
      <c r="BV19" s="415">
        <v>2703058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145</v>
      </c>
      <c r="C20" s="478"/>
      <c r="D20" s="478"/>
      <c r="E20" s="479"/>
      <c r="F20" s="479"/>
      <c r="G20" s="479"/>
      <c r="H20" s="479"/>
      <c r="I20" s="479"/>
      <c r="J20" s="479"/>
      <c r="K20" s="479"/>
      <c r="L20" s="485">
        <v>1517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2573051</v>
      </c>
      <c r="BO23" s="416"/>
      <c r="BP23" s="416"/>
      <c r="BQ23" s="416"/>
      <c r="BR23" s="416"/>
      <c r="BS23" s="416"/>
      <c r="BT23" s="416"/>
      <c r="BU23" s="417"/>
      <c r="BV23" s="415">
        <v>2843264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154</v>
      </c>
      <c r="F24" s="389"/>
      <c r="G24" s="389"/>
      <c r="H24" s="389"/>
      <c r="I24" s="389"/>
      <c r="J24" s="389"/>
      <c r="K24" s="390"/>
      <c r="L24" s="391">
        <v>1</v>
      </c>
      <c r="M24" s="392"/>
      <c r="N24" s="392"/>
      <c r="O24" s="392"/>
      <c r="P24" s="393"/>
      <c r="Q24" s="391">
        <v>6500</v>
      </c>
      <c r="R24" s="392"/>
      <c r="S24" s="392"/>
      <c r="T24" s="392"/>
      <c r="U24" s="392"/>
      <c r="V24" s="393"/>
      <c r="W24" s="457"/>
      <c r="X24" s="448"/>
      <c r="Y24" s="449"/>
      <c r="Z24" s="388" t="s">
        <v>155</v>
      </c>
      <c r="AA24" s="389"/>
      <c r="AB24" s="389"/>
      <c r="AC24" s="389"/>
      <c r="AD24" s="389"/>
      <c r="AE24" s="389"/>
      <c r="AF24" s="389"/>
      <c r="AG24" s="390"/>
      <c r="AH24" s="391">
        <v>116</v>
      </c>
      <c r="AI24" s="392"/>
      <c r="AJ24" s="392"/>
      <c r="AK24" s="392"/>
      <c r="AL24" s="393"/>
      <c r="AM24" s="391">
        <v>343128</v>
      </c>
      <c r="AN24" s="392"/>
      <c r="AO24" s="392"/>
      <c r="AP24" s="392"/>
      <c r="AQ24" s="392"/>
      <c r="AR24" s="393"/>
      <c r="AS24" s="391">
        <v>2958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2425900</v>
      </c>
      <c r="BO24" s="416"/>
      <c r="BP24" s="416"/>
      <c r="BQ24" s="416"/>
      <c r="BR24" s="416"/>
      <c r="BS24" s="416"/>
      <c r="BT24" s="416"/>
      <c r="BU24" s="417"/>
      <c r="BV24" s="415">
        <v>2673564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157</v>
      </c>
      <c r="F25" s="389"/>
      <c r="G25" s="389"/>
      <c r="H25" s="389"/>
      <c r="I25" s="389"/>
      <c r="J25" s="389"/>
      <c r="K25" s="390"/>
      <c r="L25" s="391">
        <v>1</v>
      </c>
      <c r="M25" s="392"/>
      <c r="N25" s="392"/>
      <c r="O25" s="392"/>
      <c r="P25" s="393"/>
      <c r="Q25" s="391">
        <v>5800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49284</v>
      </c>
      <c r="BO25" s="411"/>
      <c r="BP25" s="411"/>
      <c r="BQ25" s="411"/>
      <c r="BR25" s="411"/>
      <c r="BS25" s="411"/>
      <c r="BT25" s="411"/>
      <c r="BU25" s="412"/>
      <c r="BV25" s="410">
        <v>60289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160</v>
      </c>
      <c r="F26" s="389"/>
      <c r="G26" s="389"/>
      <c r="H26" s="389"/>
      <c r="I26" s="389"/>
      <c r="J26" s="389"/>
      <c r="K26" s="390"/>
      <c r="L26" s="391">
        <v>1</v>
      </c>
      <c r="M26" s="392"/>
      <c r="N26" s="392"/>
      <c r="O26" s="392"/>
      <c r="P26" s="393"/>
      <c r="Q26" s="391">
        <v>5500</v>
      </c>
      <c r="R26" s="392"/>
      <c r="S26" s="392"/>
      <c r="T26" s="392"/>
      <c r="U26" s="392"/>
      <c r="V26" s="393"/>
      <c r="W26" s="457"/>
      <c r="X26" s="448"/>
      <c r="Y26" s="449"/>
      <c r="Z26" s="388" t="s">
        <v>161</v>
      </c>
      <c r="AA26" s="470"/>
      <c r="AB26" s="470"/>
      <c r="AC26" s="470"/>
      <c r="AD26" s="470"/>
      <c r="AE26" s="470"/>
      <c r="AF26" s="470"/>
      <c r="AG26" s="471"/>
      <c r="AH26" s="391">
        <v>8</v>
      </c>
      <c r="AI26" s="392"/>
      <c r="AJ26" s="392"/>
      <c r="AK26" s="392"/>
      <c r="AL26" s="393"/>
      <c r="AM26" s="391">
        <v>16544</v>
      </c>
      <c r="AN26" s="392"/>
      <c r="AO26" s="392"/>
      <c r="AP26" s="392"/>
      <c r="AQ26" s="392"/>
      <c r="AR26" s="393"/>
      <c r="AS26" s="391">
        <v>2068</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163</v>
      </c>
      <c r="F27" s="389"/>
      <c r="G27" s="389"/>
      <c r="H27" s="389"/>
      <c r="I27" s="389"/>
      <c r="J27" s="389"/>
      <c r="K27" s="390"/>
      <c r="L27" s="391">
        <v>1</v>
      </c>
      <c r="M27" s="392"/>
      <c r="N27" s="392"/>
      <c r="O27" s="392"/>
      <c r="P27" s="393"/>
      <c r="Q27" s="391">
        <v>2400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166</v>
      </c>
      <c r="F28" s="389"/>
      <c r="G28" s="389"/>
      <c r="H28" s="389"/>
      <c r="I28" s="389"/>
      <c r="J28" s="389"/>
      <c r="K28" s="390"/>
      <c r="L28" s="391">
        <v>1</v>
      </c>
      <c r="M28" s="392"/>
      <c r="N28" s="392"/>
      <c r="O28" s="392"/>
      <c r="P28" s="393"/>
      <c r="Q28" s="391">
        <v>1950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878395</v>
      </c>
      <c r="BO28" s="411"/>
      <c r="BP28" s="411"/>
      <c r="BQ28" s="411"/>
      <c r="BR28" s="411"/>
      <c r="BS28" s="411"/>
      <c r="BT28" s="411"/>
      <c r="BU28" s="412"/>
      <c r="BV28" s="410">
        <v>822958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170</v>
      </c>
      <c r="F29" s="389"/>
      <c r="G29" s="389"/>
      <c r="H29" s="389"/>
      <c r="I29" s="389"/>
      <c r="J29" s="389"/>
      <c r="K29" s="390"/>
      <c r="L29" s="391">
        <v>6</v>
      </c>
      <c r="M29" s="392"/>
      <c r="N29" s="392"/>
      <c r="O29" s="392"/>
      <c r="P29" s="393"/>
      <c r="Q29" s="391">
        <v>1760</v>
      </c>
      <c r="R29" s="392"/>
      <c r="S29" s="392"/>
      <c r="T29" s="392"/>
      <c r="U29" s="392"/>
      <c r="V29" s="393"/>
      <c r="W29" s="458"/>
      <c r="X29" s="459"/>
      <c r="Y29" s="460"/>
      <c r="Z29" s="388" t="s">
        <v>171</v>
      </c>
      <c r="AA29" s="389"/>
      <c r="AB29" s="389"/>
      <c r="AC29" s="389"/>
      <c r="AD29" s="389"/>
      <c r="AE29" s="389"/>
      <c r="AF29" s="389"/>
      <c r="AG29" s="390"/>
      <c r="AH29" s="391">
        <v>116</v>
      </c>
      <c r="AI29" s="392"/>
      <c r="AJ29" s="392"/>
      <c r="AK29" s="392"/>
      <c r="AL29" s="393"/>
      <c r="AM29" s="391">
        <v>343128</v>
      </c>
      <c r="AN29" s="392"/>
      <c r="AO29" s="392"/>
      <c r="AP29" s="392"/>
      <c r="AQ29" s="392"/>
      <c r="AR29" s="393"/>
      <c r="AS29" s="391">
        <v>2958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395331</v>
      </c>
      <c r="BO29" s="416"/>
      <c r="BP29" s="416"/>
      <c r="BQ29" s="416"/>
      <c r="BR29" s="416"/>
      <c r="BS29" s="416"/>
      <c r="BT29" s="416"/>
      <c r="BU29" s="417"/>
      <c r="BV29" s="415">
        <v>270677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93.1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1118259</v>
      </c>
      <c r="BO30" s="419"/>
      <c r="BP30" s="419"/>
      <c r="BQ30" s="419"/>
      <c r="BR30" s="419"/>
      <c r="BS30" s="419"/>
      <c r="BT30" s="419"/>
      <c r="BU30" s="420"/>
      <c r="BV30" s="418">
        <v>1103398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東京都島嶼町村一部事務組合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小笠原ラム・リキュール株式会社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2">
      <c r="A35" s="140"/>
      <c r="B35" s="166"/>
      <c r="C35" s="375">
        <f>IF(E35="","",C34+1)</f>
        <v>2</v>
      </c>
      <c r="D35" s="375"/>
      <c r="E35" s="374" t="str">
        <f>IF('各会計、関係団体の財政状況及び健全化判断比率'!B8="","",'各会計、関係団体の財政状況及び健全化判断比率'!B8)</f>
        <v>宅地造成事業特別会計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介護保険（保険事業勘定）特別会計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浄化槽事業特別会計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東京都市町村職員退職手当組合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f>IF(E36="","",C35+1)</f>
        <v>3</v>
      </c>
      <c r="D36" s="375"/>
      <c r="E36" s="374" t="str">
        <f>IF('各会計、関係団体の財政状況及び健全化判断比率'!B9="","",'各会計、関係団体の財政状況及び健全化判断比率'!B9)</f>
        <v>下水道事業特別会計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介護保険（介護サービス事業勘定）特別会計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東京都市町村議会議員公務災害補償等組合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東京市町村総合事務組合（一般会計）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東京市町村総合事務組合（交通災害共済）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東京都後期高齢者医療広域連合（一般会計）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東京都後期高齢者医療広域連合
（後期高齢者医療特別会計）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192</v>
      </c>
    </row>
    <row r="50" spans="5:5" x14ac:dyDescent="0.2">
      <c r="E50" s="141" t="s">
        <v>193</v>
      </c>
    </row>
    <row r="51" spans="5:5" x14ac:dyDescent="0.2">
      <c r="E51" s="141" t="s">
        <v>194</v>
      </c>
    </row>
    <row r="52" spans="5:5" x14ac:dyDescent="0.2">
      <c r="E52" s="141" t="s">
        <v>195</v>
      </c>
    </row>
    <row r="53" spans="5:5" x14ac:dyDescent="0.2"/>
    <row r="54" spans="5:5" x14ac:dyDescent="0.2"/>
    <row r="55" spans="5:5" x14ac:dyDescent="0.2"/>
    <row r="56" spans="5:5"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2">
      <c r="A34" s="22"/>
      <c r="B34" s="31"/>
      <c r="C34" s="1184" t="s">
        <v>524</v>
      </c>
      <c r="D34" s="1184"/>
      <c r="E34" s="1185"/>
      <c r="F34" s="32">
        <v>9.6300000000000008</v>
      </c>
      <c r="G34" s="33">
        <v>4.71</v>
      </c>
      <c r="H34" s="33">
        <v>3.75</v>
      </c>
      <c r="I34" s="33">
        <v>10.26</v>
      </c>
      <c r="J34" s="34">
        <v>9.0299999999999994</v>
      </c>
      <c r="K34" s="22"/>
      <c r="L34" s="22"/>
      <c r="M34" s="22"/>
      <c r="N34" s="22"/>
      <c r="O34" s="22"/>
      <c r="P34" s="22"/>
    </row>
    <row r="35" spans="1:16" ht="39" customHeight="1" x14ac:dyDescent="0.2">
      <c r="A35" s="22"/>
      <c r="B35" s="35"/>
      <c r="C35" s="1178" t="s">
        <v>525</v>
      </c>
      <c r="D35" s="1179"/>
      <c r="E35" s="1180"/>
      <c r="F35" s="36" t="s">
        <v>526</v>
      </c>
      <c r="G35" s="37">
        <v>0.88</v>
      </c>
      <c r="H35" s="37">
        <v>0.16</v>
      </c>
      <c r="I35" s="37">
        <v>0</v>
      </c>
      <c r="J35" s="38">
        <v>1.94</v>
      </c>
      <c r="K35" s="22"/>
      <c r="L35" s="22"/>
      <c r="M35" s="22"/>
      <c r="N35" s="22"/>
      <c r="O35" s="22"/>
      <c r="P35" s="22"/>
    </row>
    <row r="36" spans="1:16" ht="39" customHeight="1" x14ac:dyDescent="0.2">
      <c r="A36" s="22"/>
      <c r="B36" s="35"/>
      <c r="C36" s="1178" t="s">
        <v>527</v>
      </c>
      <c r="D36" s="1179"/>
      <c r="E36" s="1180"/>
      <c r="F36" s="36">
        <v>0.56999999999999995</v>
      </c>
      <c r="G36" s="37">
        <v>0.99</v>
      </c>
      <c r="H36" s="37">
        <v>0.55000000000000004</v>
      </c>
      <c r="I36" s="37">
        <v>0.91</v>
      </c>
      <c r="J36" s="38">
        <v>1</v>
      </c>
      <c r="K36" s="22"/>
      <c r="L36" s="22"/>
      <c r="M36" s="22"/>
      <c r="N36" s="22"/>
      <c r="O36" s="22"/>
      <c r="P36" s="22"/>
    </row>
    <row r="37" spans="1:16" ht="39" customHeight="1" x14ac:dyDescent="0.2">
      <c r="A37" s="22"/>
      <c r="B37" s="35"/>
      <c r="C37" s="1178" t="s">
        <v>528</v>
      </c>
      <c r="D37" s="1179"/>
      <c r="E37" s="1180"/>
      <c r="F37" s="36">
        <v>0.49</v>
      </c>
      <c r="G37" s="37">
        <v>0.01</v>
      </c>
      <c r="H37" s="37">
        <v>0.02</v>
      </c>
      <c r="I37" s="37">
        <v>0.2</v>
      </c>
      <c r="J37" s="38">
        <v>0.48</v>
      </c>
      <c r="K37" s="22"/>
      <c r="L37" s="22"/>
      <c r="M37" s="22"/>
      <c r="N37" s="22"/>
      <c r="O37" s="22"/>
      <c r="P37" s="22"/>
    </row>
    <row r="38" spans="1:16" ht="39" customHeight="1" x14ac:dyDescent="0.2">
      <c r="A38" s="22"/>
      <c r="B38" s="35"/>
      <c r="C38" s="1178" t="s">
        <v>529</v>
      </c>
      <c r="D38" s="1179"/>
      <c r="E38" s="1180"/>
      <c r="F38" s="36">
        <v>0.28999999999999998</v>
      </c>
      <c r="G38" s="37">
        <v>0.11</v>
      </c>
      <c r="H38" s="37">
        <v>0.08</v>
      </c>
      <c r="I38" s="37">
        <v>0.02</v>
      </c>
      <c r="J38" s="38">
        <v>0.44</v>
      </c>
      <c r="K38" s="22"/>
      <c r="L38" s="22"/>
      <c r="M38" s="22"/>
      <c r="N38" s="22"/>
      <c r="O38" s="22"/>
      <c r="P38" s="22"/>
    </row>
    <row r="39" spans="1:16" ht="39" customHeight="1" x14ac:dyDescent="0.2">
      <c r="A39" s="22"/>
      <c r="B39" s="35"/>
      <c r="C39" s="1178" t="s">
        <v>530</v>
      </c>
      <c r="D39" s="1179"/>
      <c r="E39" s="1180"/>
      <c r="F39" s="36">
        <v>0.2</v>
      </c>
      <c r="G39" s="37">
        <v>0.01</v>
      </c>
      <c r="H39" s="37">
        <v>0</v>
      </c>
      <c r="I39" s="37">
        <v>0.06</v>
      </c>
      <c r="J39" s="38">
        <v>0.09</v>
      </c>
      <c r="K39" s="22"/>
      <c r="L39" s="22"/>
      <c r="M39" s="22"/>
      <c r="N39" s="22"/>
      <c r="O39" s="22"/>
      <c r="P39" s="22"/>
    </row>
    <row r="40" spans="1:16" ht="39" customHeight="1" x14ac:dyDescent="0.2">
      <c r="A40" s="22"/>
      <c r="B40" s="35"/>
      <c r="C40" s="1178" t="s">
        <v>531</v>
      </c>
      <c r="D40" s="1179"/>
      <c r="E40" s="1180"/>
      <c r="F40" s="36">
        <v>0.38</v>
      </c>
      <c r="G40" s="37">
        <v>0.1</v>
      </c>
      <c r="H40" s="37">
        <v>0.01</v>
      </c>
      <c r="I40" s="37">
        <v>0.1</v>
      </c>
      <c r="J40" s="38">
        <v>0.08</v>
      </c>
      <c r="K40" s="22"/>
      <c r="L40" s="22"/>
      <c r="M40" s="22"/>
      <c r="N40" s="22"/>
      <c r="O40" s="22"/>
      <c r="P40" s="22"/>
    </row>
    <row r="41" spans="1:16" ht="39" customHeight="1" x14ac:dyDescent="0.2">
      <c r="A41" s="22"/>
      <c r="B41" s="35"/>
      <c r="C41" s="1178" t="s">
        <v>532</v>
      </c>
      <c r="D41" s="1179"/>
      <c r="E41" s="1180"/>
      <c r="F41" s="36">
        <v>0.01</v>
      </c>
      <c r="G41" s="37">
        <v>0</v>
      </c>
      <c r="H41" s="37">
        <v>0.03</v>
      </c>
      <c r="I41" s="37">
        <v>0</v>
      </c>
      <c r="J41" s="38">
        <v>0</v>
      </c>
      <c r="K41" s="22"/>
      <c r="L41" s="22"/>
      <c r="M41" s="22"/>
      <c r="N41" s="22"/>
      <c r="O41" s="22"/>
      <c r="P41" s="22"/>
    </row>
    <row r="42" spans="1:16" ht="39" customHeight="1" x14ac:dyDescent="0.2">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x14ac:dyDescent="0.25">
      <c r="A43" s="22"/>
      <c r="B43" s="40"/>
      <c r="C43" s="1181" t="s">
        <v>534</v>
      </c>
      <c r="D43" s="1182"/>
      <c r="E43" s="1183"/>
      <c r="F43" s="41">
        <v>0</v>
      </c>
      <c r="G43" s="42">
        <v>0</v>
      </c>
      <c r="H43" s="42">
        <v>0</v>
      </c>
      <c r="I43" s="42">
        <v>0</v>
      </c>
      <c r="J43" s="43">
        <v>0</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2">
      <c r="A45" s="48"/>
      <c r="B45" s="1194" t="s">
        <v>10</v>
      </c>
      <c r="C45" s="1195"/>
      <c r="D45" s="58"/>
      <c r="E45" s="1200" t="s">
        <v>11</v>
      </c>
      <c r="F45" s="1200"/>
      <c r="G45" s="1200"/>
      <c r="H45" s="1200"/>
      <c r="I45" s="1200"/>
      <c r="J45" s="1201"/>
      <c r="K45" s="59">
        <v>598</v>
      </c>
      <c r="L45" s="60">
        <v>567</v>
      </c>
      <c r="M45" s="60">
        <v>552</v>
      </c>
      <c r="N45" s="60">
        <v>553</v>
      </c>
      <c r="O45" s="61">
        <v>525</v>
      </c>
      <c r="P45" s="48"/>
      <c r="Q45" s="48"/>
      <c r="R45" s="48"/>
      <c r="S45" s="48"/>
      <c r="T45" s="48"/>
      <c r="U45" s="48"/>
    </row>
    <row r="46" spans="1:21" ht="30.75" customHeight="1" x14ac:dyDescent="0.2">
      <c r="A46" s="48"/>
      <c r="B46" s="1196"/>
      <c r="C46" s="1197"/>
      <c r="D46" s="62"/>
      <c r="E46" s="1188" t="s">
        <v>12</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2">
      <c r="A47" s="48"/>
      <c r="B47" s="1196"/>
      <c r="C47" s="1197"/>
      <c r="D47" s="62"/>
      <c r="E47" s="1188" t="s">
        <v>13</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2">
      <c r="A48" s="48"/>
      <c r="B48" s="1196"/>
      <c r="C48" s="1197"/>
      <c r="D48" s="62"/>
      <c r="E48" s="1188" t="s">
        <v>14</v>
      </c>
      <c r="F48" s="1188"/>
      <c r="G48" s="1188"/>
      <c r="H48" s="1188"/>
      <c r="I48" s="1188"/>
      <c r="J48" s="1189"/>
      <c r="K48" s="63">
        <v>29</v>
      </c>
      <c r="L48" s="64">
        <v>19</v>
      </c>
      <c r="M48" s="64">
        <v>24</v>
      </c>
      <c r="N48" s="64">
        <v>25</v>
      </c>
      <c r="O48" s="65">
        <v>25</v>
      </c>
      <c r="P48" s="48"/>
      <c r="Q48" s="48"/>
      <c r="R48" s="48"/>
      <c r="S48" s="48"/>
      <c r="T48" s="48"/>
      <c r="U48" s="48"/>
    </row>
    <row r="49" spans="1:21" ht="30.75" customHeight="1" x14ac:dyDescent="0.2">
      <c r="A49" s="48"/>
      <c r="B49" s="1196"/>
      <c r="C49" s="1197"/>
      <c r="D49" s="62"/>
      <c r="E49" s="1188" t="s">
        <v>15</v>
      </c>
      <c r="F49" s="1188"/>
      <c r="G49" s="1188"/>
      <c r="H49" s="1188"/>
      <c r="I49" s="1188"/>
      <c r="J49" s="1189"/>
      <c r="K49" s="63" t="s">
        <v>479</v>
      </c>
      <c r="L49" s="64" t="s">
        <v>479</v>
      </c>
      <c r="M49" s="64" t="s">
        <v>479</v>
      </c>
      <c r="N49" s="64" t="s">
        <v>479</v>
      </c>
      <c r="O49" s="65" t="s">
        <v>479</v>
      </c>
      <c r="P49" s="48"/>
      <c r="Q49" s="48"/>
      <c r="R49" s="48"/>
      <c r="S49" s="48"/>
      <c r="T49" s="48"/>
      <c r="U49" s="48"/>
    </row>
    <row r="50" spans="1:21" ht="30.75" customHeight="1" x14ac:dyDescent="0.2">
      <c r="A50" s="48"/>
      <c r="B50" s="1196"/>
      <c r="C50" s="1197"/>
      <c r="D50" s="62"/>
      <c r="E50" s="1188" t="s">
        <v>16</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2">
      <c r="A51" s="48"/>
      <c r="B51" s="1198"/>
      <c r="C51" s="1199"/>
      <c r="D51" s="66"/>
      <c r="E51" s="1188" t="s">
        <v>17</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2">
      <c r="A52" s="48"/>
      <c r="B52" s="1186" t="s">
        <v>18</v>
      </c>
      <c r="C52" s="1187"/>
      <c r="D52" s="66"/>
      <c r="E52" s="1188" t="s">
        <v>19</v>
      </c>
      <c r="F52" s="1188"/>
      <c r="G52" s="1188"/>
      <c r="H52" s="1188"/>
      <c r="I52" s="1188"/>
      <c r="J52" s="1189"/>
      <c r="K52" s="63">
        <v>409</v>
      </c>
      <c r="L52" s="64">
        <v>416</v>
      </c>
      <c r="M52" s="64">
        <v>420</v>
      </c>
      <c r="N52" s="64">
        <v>417</v>
      </c>
      <c r="O52" s="65">
        <v>397</v>
      </c>
      <c r="P52" s="48"/>
      <c r="Q52" s="48"/>
      <c r="R52" s="48"/>
      <c r="S52" s="48"/>
      <c r="T52" s="48"/>
      <c r="U52" s="48"/>
    </row>
    <row r="53" spans="1:21" ht="30.75" customHeight="1" thickBot="1" x14ac:dyDescent="0.25">
      <c r="A53" s="48"/>
      <c r="B53" s="1190" t="s">
        <v>20</v>
      </c>
      <c r="C53" s="1191"/>
      <c r="D53" s="67"/>
      <c r="E53" s="1192" t="s">
        <v>21</v>
      </c>
      <c r="F53" s="1192"/>
      <c r="G53" s="1192"/>
      <c r="H53" s="1192"/>
      <c r="I53" s="1192"/>
      <c r="J53" s="1193"/>
      <c r="K53" s="68">
        <v>218</v>
      </c>
      <c r="L53" s="69">
        <v>170</v>
      </c>
      <c r="M53" s="69">
        <v>156</v>
      </c>
      <c r="N53" s="69">
        <v>161</v>
      </c>
      <c r="O53" s="70">
        <v>153</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65"/>
  <sheetViews>
    <sheetView showGridLines="0" zoomScale="70" zoomScaleNormal="70" zoomScaleSheetLayoutView="100" workbookViewId="0"/>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3">
      <c r="B40" s="74" t="s">
        <v>9</v>
      </c>
      <c r="C40" s="75"/>
      <c r="D40" s="75"/>
      <c r="E40" s="76"/>
      <c r="F40" s="76"/>
      <c r="G40" s="76"/>
      <c r="H40" s="77" t="s">
        <v>2</v>
      </c>
      <c r="I40" s="78" t="s">
        <v>519</v>
      </c>
      <c r="J40" s="79" t="s">
        <v>520</v>
      </c>
      <c r="K40" s="79" t="s">
        <v>521</v>
      </c>
      <c r="L40" s="79" t="s">
        <v>522</v>
      </c>
      <c r="M40" s="80" t="s">
        <v>523</v>
      </c>
    </row>
    <row r="41" spans="2:13" ht="27.75" customHeight="1" x14ac:dyDescent="0.2">
      <c r="B41" s="1214" t="s">
        <v>23</v>
      </c>
      <c r="C41" s="1215"/>
      <c r="D41" s="81"/>
      <c r="E41" s="1216" t="s">
        <v>24</v>
      </c>
      <c r="F41" s="1216"/>
      <c r="G41" s="1216"/>
      <c r="H41" s="1217"/>
      <c r="I41" s="82">
        <v>4240</v>
      </c>
      <c r="J41" s="83">
        <v>3653</v>
      </c>
      <c r="K41" s="83">
        <v>3252</v>
      </c>
      <c r="L41" s="83">
        <v>2874</v>
      </c>
      <c r="M41" s="84">
        <v>2592</v>
      </c>
    </row>
    <row r="42" spans="2:13" ht="27.75" customHeight="1" x14ac:dyDescent="0.2">
      <c r="B42" s="1204"/>
      <c r="C42" s="1205"/>
      <c r="D42" s="85"/>
      <c r="E42" s="1208" t="s">
        <v>25</v>
      </c>
      <c r="F42" s="1208"/>
      <c r="G42" s="1208"/>
      <c r="H42" s="1209"/>
      <c r="I42" s="86" t="s">
        <v>479</v>
      </c>
      <c r="J42" s="87" t="s">
        <v>479</v>
      </c>
      <c r="K42" s="87" t="s">
        <v>479</v>
      </c>
      <c r="L42" s="87" t="s">
        <v>479</v>
      </c>
      <c r="M42" s="88" t="s">
        <v>479</v>
      </c>
    </row>
    <row r="43" spans="2:13" ht="27.75" customHeight="1" x14ac:dyDescent="0.2">
      <c r="B43" s="1204"/>
      <c r="C43" s="1205"/>
      <c r="D43" s="85"/>
      <c r="E43" s="1208" t="s">
        <v>26</v>
      </c>
      <c r="F43" s="1208"/>
      <c r="G43" s="1208"/>
      <c r="H43" s="1209"/>
      <c r="I43" s="86">
        <v>407</v>
      </c>
      <c r="J43" s="87">
        <v>698</v>
      </c>
      <c r="K43" s="87">
        <v>775</v>
      </c>
      <c r="L43" s="87">
        <v>718</v>
      </c>
      <c r="M43" s="88">
        <v>782</v>
      </c>
    </row>
    <row r="44" spans="2:13" ht="27.75" customHeight="1" x14ac:dyDescent="0.2">
      <c r="B44" s="1204"/>
      <c r="C44" s="1205"/>
      <c r="D44" s="85"/>
      <c r="E44" s="1208" t="s">
        <v>27</v>
      </c>
      <c r="F44" s="1208"/>
      <c r="G44" s="1208"/>
      <c r="H44" s="1209"/>
      <c r="I44" s="86" t="s">
        <v>479</v>
      </c>
      <c r="J44" s="87" t="s">
        <v>479</v>
      </c>
      <c r="K44" s="87" t="s">
        <v>479</v>
      </c>
      <c r="L44" s="87" t="s">
        <v>479</v>
      </c>
      <c r="M44" s="88" t="s">
        <v>479</v>
      </c>
    </row>
    <row r="45" spans="2:13" ht="27.75" customHeight="1" x14ac:dyDescent="0.2">
      <c r="B45" s="1204"/>
      <c r="C45" s="1205"/>
      <c r="D45" s="85"/>
      <c r="E45" s="1208" t="s">
        <v>28</v>
      </c>
      <c r="F45" s="1208"/>
      <c r="G45" s="1208"/>
      <c r="H45" s="1209"/>
      <c r="I45" s="86" t="s">
        <v>479</v>
      </c>
      <c r="J45" s="87" t="s">
        <v>479</v>
      </c>
      <c r="K45" s="87" t="s">
        <v>479</v>
      </c>
      <c r="L45" s="87" t="s">
        <v>479</v>
      </c>
      <c r="M45" s="88" t="s">
        <v>479</v>
      </c>
    </row>
    <row r="46" spans="2:13" ht="27.75" customHeight="1" x14ac:dyDescent="0.2">
      <c r="B46" s="1204"/>
      <c r="C46" s="1205"/>
      <c r="D46" s="89"/>
      <c r="E46" s="1208" t="s">
        <v>29</v>
      </c>
      <c r="F46" s="1208"/>
      <c r="G46" s="1208"/>
      <c r="H46" s="1209"/>
      <c r="I46" s="86" t="s">
        <v>479</v>
      </c>
      <c r="J46" s="87" t="s">
        <v>479</v>
      </c>
      <c r="K46" s="87" t="s">
        <v>479</v>
      </c>
      <c r="L46" s="87" t="s">
        <v>479</v>
      </c>
      <c r="M46" s="88" t="s">
        <v>479</v>
      </c>
    </row>
    <row r="47" spans="2:13" ht="27.75" customHeight="1" x14ac:dyDescent="0.2">
      <c r="B47" s="1204"/>
      <c r="C47" s="1205"/>
      <c r="D47" s="90"/>
      <c r="E47" s="1218" t="s">
        <v>30</v>
      </c>
      <c r="F47" s="1219"/>
      <c r="G47" s="1219"/>
      <c r="H47" s="1220"/>
      <c r="I47" s="86" t="s">
        <v>479</v>
      </c>
      <c r="J47" s="87" t="s">
        <v>479</v>
      </c>
      <c r="K47" s="87" t="s">
        <v>479</v>
      </c>
      <c r="L47" s="87" t="s">
        <v>479</v>
      </c>
      <c r="M47" s="88" t="s">
        <v>479</v>
      </c>
    </row>
    <row r="48" spans="2:13" ht="27.75" customHeight="1" x14ac:dyDescent="0.2">
      <c r="B48" s="1204"/>
      <c r="C48" s="1205"/>
      <c r="D48" s="85"/>
      <c r="E48" s="1208" t="s">
        <v>31</v>
      </c>
      <c r="F48" s="1208"/>
      <c r="G48" s="1208"/>
      <c r="H48" s="1209"/>
      <c r="I48" s="86" t="s">
        <v>479</v>
      </c>
      <c r="J48" s="87" t="s">
        <v>479</v>
      </c>
      <c r="K48" s="87" t="s">
        <v>479</v>
      </c>
      <c r="L48" s="87" t="s">
        <v>479</v>
      </c>
      <c r="M48" s="88" t="s">
        <v>479</v>
      </c>
    </row>
    <row r="49" spans="2:13" ht="27.75" customHeight="1" x14ac:dyDescent="0.2">
      <c r="B49" s="1206"/>
      <c r="C49" s="1207"/>
      <c r="D49" s="85"/>
      <c r="E49" s="1208" t="s">
        <v>32</v>
      </c>
      <c r="F49" s="1208"/>
      <c r="G49" s="1208"/>
      <c r="H49" s="1209"/>
      <c r="I49" s="86" t="s">
        <v>479</v>
      </c>
      <c r="J49" s="87" t="s">
        <v>479</v>
      </c>
      <c r="K49" s="87" t="s">
        <v>479</v>
      </c>
      <c r="L49" s="87" t="s">
        <v>479</v>
      </c>
      <c r="M49" s="88" t="s">
        <v>479</v>
      </c>
    </row>
    <row r="50" spans="2:13" ht="27.75" customHeight="1" x14ac:dyDescent="0.2">
      <c r="B50" s="1202" t="s">
        <v>33</v>
      </c>
      <c r="C50" s="1203"/>
      <c r="D50" s="91"/>
      <c r="E50" s="1208" t="s">
        <v>34</v>
      </c>
      <c r="F50" s="1208"/>
      <c r="G50" s="1208"/>
      <c r="H50" s="1209"/>
      <c r="I50" s="86">
        <v>2031</v>
      </c>
      <c r="J50" s="87">
        <v>2135</v>
      </c>
      <c r="K50" s="87">
        <v>2293</v>
      </c>
      <c r="L50" s="87">
        <v>2241</v>
      </c>
      <c r="M50" s="88">
        <v>2389</v>
      </c>
    </row>
    <row r="51" spans="2:13" ht="27.75" customHeight="1" x14ac:dyDescent="0.2">
      <c r="B51" s="1204"/>
      <c r="C51" s="1205"/>
      <c r="D51" s="85"/>
      <c r="E51" s="1208" t="s">
        <v>35</v>
      </c>
      <c r="F51" s="1208"/>
      <c r="G51" s="1208"/>
      <c r="H51" s="1209"/>
      <c r="I51" s="86" t="s">
        <v>479</v>
      </c>
      <c r="J51" s="87" t="s">
        <v>479</v>
      </c>
      <c r="K51" s="87" t="s">
        <v>479</v>
      </c>
      <c r="L51" s="87" t="s">
        <v>479</v>
      </c>
      <c r="M51" s="88" t="s">
        <v>479</v>
      </c>
    </row>
    <row r="52" spans="2:13" ht="27.75" customHeight="1" x14ac:dyDescent="0.2">
      <c r="B52" s="1206"/>
      <c r="C52" s="1207"/>
      <c r="D52" s="85"/>
      <c r="E52" s="1208" t="s">
        <v>36</v>
      </c>
      <c r="F52" s="1208"/>
      <c r="G52" s="1208"/>
      <c r="H52" s="1209"/>
      <c r="I52" s="86">
        <v>3344</v>
      </c>
      <c r="J52" s="87">
        <v>3176</v>
      </c>
      <c r="K52" s="87">
        <v>2949</v>
      </c>
      <c r="L52" s="87">
        <v>2681</v>
      </c>
      <c r="M52" s="88">
        <v>2572</v>
      </c>
    </row>
    <row r="53" spans="2:13" ht="27.75" customHeight="1" thickBot="1" x14ac:dyDescent="0.25">
      <c r="B53" s="1210" t="s">
        <v>37</v>
      </c>
      <c r="C53" s="1211"/>
      <c r="D53" s="92"/>
      <c r="E53" s="1212" t="s">
        <v>38</v>
      </c>
      <c r="F53" s="1212"/>
      <c r="G53" s="1212"/>
      <c r="H53" s="1213"/>
      <c r="I53" s="93">
        <v>-728</v>
      </c>
      <c r="J53" s="94">
        <v>-959</v>
      </c>
      <c r="K53" s="94">
        <v>-1215</v>
      </c>
      <c r="L53" s="94">
        <v>-1331</v>
      </c>
      <c r="M53" s="95">
        <v>-1587</v>
      </c>
    </row>
    <row r="54" spans="2:13" ht="27.75" customHeight="1" x14ac:dyDescent="0.25">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60"/>
  <sheetViews>
    <sheetView showGridLines="0" zoomScaleNormal="100" zoomScaleSheetLayoutView="55" workbookViewId="0">
      <selection activeCell="Q85" sqref="Q85"/>
    </sheetView>
  </sheetViews>
  <sheetFormatPr defaultColWidth="0" defaultRowHeight="13.5" customHeight="1" zeroHeight="1" x14ac:dyDescent="0.2"/>
  <cols>
    <col min="1" max="1" width="6.36328125" style="245" customWidth="1"/>
    <col min="2" max="2" width="18.08984375" style="245" customWidth="1"/>
    <col min="3" max="3" width="22.6328125" style="245" customWidth="1"/>
    <col min="4" max="9" width="18.08984375" style="245" customWidth="1"/>
    <col min="10" max="10" width="22.7265625" style="245" customWidth="1"/>
    <col min="11" max="15" width="18.08984375" style="245" customWidth="1"/>
    <col min="16" max="16" width="6.08984375" style="252" customWidth="1"/>
    <col min="17" max="17" width="5.90625" style="250" customWidth="1"/>
    <col min="18" max="18" width="19.08984375" style="245" hidden="1"/>
    <col min="19" max="23" width="12.6328125" style="245" hidden="1"/>
    <col min="24" max="257" width="8.6328125" style="245" hidden="1"/>
    <col min="258" max="263" width="14.90625" style="245" hidden="1"/>
    <col min="264" max="265" width="15.90625" style="245" hidden="1"/>
    <col min="266" max="271" width="16.08984375" style="245" hidden="1"/>
    <col min="272" max="272" width="6.08984375" style="245" hidden="1"/>
    <col min="273" max="273" width="3" style="245" hidden="1"/>
    <col min="274" max="513" width="8.6328125" style="245" hidden="1"/>
    <col min="514" max="519" width="14.90625" style="245" hidden="1"/>
    <col min="520" max="521" width="15.90625" style="245" hidden="1"/>
    <col min="522" max="527" width="16.08984375" style="245" hidden="1"/>
    <col min="528" max="528" width="6.08984375" style="245" hidden="1"/>
    <col min="529" max="529" width="3" style="245" hidden="1"/>
    <col min="530" max="769" width="8.6328125" style="245" hidden="1"/>
    <col min="770" max="775" width="14.90625" style="245" hidden="1"/>
    <col min="776" max="777" width="15.90625" style="245" hidden="1"/>
    <col min="778" max="783" width="16.08984375" style="245" hidden="1"/>
    <col min="784" max="784" width="6.08984375" style="245" hidden="1"/>
    <col min="785" max="785" width="3" style="245" hidden="1"/>
    <col min="786" max="1025" width="8.6328125" style="245" hidden="1"/>
    <col min="1026" max="1031" width="14.90625" style="245" hidden="1"/>
    <col min="1032" max="1033" width="15.90625" style="245" hidden="1"/>
    <col min="1034" max="1039" width="16.08984375" style="245" hidden="1"/>
    <col min="1040" max="1040" width="6.08984375" style="245" hidden="1"/>
    <col min="1041" max="1041" width="3" style="245" hidden="1"/>
    <col min="1042" max="1281" width="8.6328125" style="245" hidden="1"/>
    <col min="1282" max="1287" width="14.90625" style="245" hidden="1"/>
    <col min="1288" max="1289" width="15.90625" style="245" hidden="1"/>
    <col min="1290" max="1295" width="16.08984375" style="245" hidden="1"/>
    <col min="1296" max="1296" width="6.08984375" style="245" hidden="1"/>
    <col min="1297" max="1297" width="3" style="245" hidden="1"/>
    <col min="1298" max="1537" width="8.6328125" style="245" hidden="1"/>
    <col min="1538" max="1543" width="14.90625" style="245" hidden="1"/>
    <col min="1544" max="1545" width="15.90625" style="245" hidden="1"/>
    <col min="1546" max="1551" width="16.08984375" style="245" hidden="1"/>
    <col min="1552" max="1552" width="6.08984375" style="245" hidden="1"/>
    <col min="1553" max="1553" width="3" style="245" hidden="1"/>
    <col min="1554" max="1793" width="8.6328125" style="245" hidden="1"/>
    <col min="1794" max="1799" width="14.90625" style="245" hidden="1"/>
    <col min="1800" max="1801" width="15.90625" style="245" hidden="1"/>
    <col min="1802" max="1807" width="16.08984375" style="245" hidden="1"/>
    <col min="1808" max="1808" width="6.08984375" style="245" hidden="1"/>
    <col min="1809" max="1809" width="3" style="245" hidden="1"/>
    <col min="1810" max="2049" width="8.6328125" style="245" hidden="1"/>
    <col min="2050" max="2055" width="14.90625" style="245" hidden="1"/>
    <col min="2056" max="2057" width="15.90625" style="245" hidden="1"/>
    <col min="2058" max="2063" width="16.08984375" style="245" hidden="1"/>
    <col min="2064" max="2064" width="6.08984375" style="245" hidden="1"/>
    <col min="2065" max="2065" width="3" style="245" hidden="1"/>
    <col min="2066" max="2305" width="8.6328125" style="245" hidden="1"/>
    <col min="2306" max="2311" width="14.90625" style="245" hidden="1"/>
    <col min="2312" max="2313" width="15.90625" style="245" hidden="1"/>
    <col min="2314" max="2319" width="16.08984375" style="245" hidden="1"/>
    <col min="2320" max="2320" width="6.08984375" style="245" hidden="1"/>
    <col min="2321" max="2321" width="3" style="245" hidden="1"/>
    <col min="2322" max="2561" width="8.6328125" style="245" hidden="1"/>
    <col min="2562" max="2567" width="14.90625" style="245" hidden="1"/>
    <col min="2568" max="2569" width="15.90625" style="245" hidden="1"/>
    <col min="2570" max="2575" width="16.08984375" style="245" hidden="1"/>
    <col min="2576" max="2576" width="6.08984375" style="245" hidden="1"/>
    <col min="2577" max="2577" width="3" style="245" hidden="1"/>
    <col min="2578" max="2817" width="8.6328125" style="245" hidden="1"/>
    <col min="2818" max="2823" width="14.90625" style="245" hidden="1"/>
    <col min="2824" max="2825" width="15.90625" style="245" hidden="1"/>
    <col min="2826" max="2831" width="16.08984375" style="245" hidden="1"/>
    <col min="2832" max="2832" width="6.08984375" style="245" hidden="1"/>
    <col min="2833" max="2833" width="3" style="245" hidden="1"/>
    <col min="2834" max="3073" width="8.6328125" style="245" hidden="1"/>
    <col min="3074" max="3079" width="14.90625" style="245" hidden="1"/>
    <col min="3080" max="3081" width="15.90625" style="245" hidden="1"/>
    <col min="3082" max="3087" width="16.08984375" style="245" hidden="1"/>
    <col min="3088" max="3088" width="6.08984375" style="245" hidden="1"/>
    <col min="3089" max="3089" width="3" style="245" hidden="1"/>
    <col min="3090" max="3329" width="8.6328125" style="245" hidden="1"/>
    <col min="3330" max="3335" width="14.90625" style="245" hidden="1"/>
    <col min="3336" max="3337" width="15.90625" style="245" hidden="1"/>
    <col min="3338" max="3343" width="16.08984375" style="245" hidden="1"/>
    <col min="3344" max="3344" width="6.08984375" style="245" hidden="1"/>
    <col min="3345" max="3345" width="3" style="245" hidden="1"/>
    <col min="3346" max="3585" width="8.6328125" style="245" hidden="1"/>
    <col min="3586" max="3591" width="14.90625" style="245" hidden="1"/>
    <col min="3592" max="3593" width="15.90625" style="245" hidden="1"/>
    <col min="3594" max="3599" width="16.08984375" style="245" hidden="1"/>
    <col min="3600" max="3600" width="6.08984375" style="245" hidden="1"/>
    <col min="3601" max="3601" width="3" style="245" hidden="1"/>
    <col min="3602" max="3841" width="8.6328125" style="245" hidden="1"/>
    <col min="3842" max="3847" width="14.90625" style="245" hidden="1"/>
    <col min="3848" max="3849" width="15.90625" style="245" hidden="1"/>
    <col min="3850" max="3855" width="16.08984375" style="245" hidden="1"/>
    <col min="3856" max="3856" width="6.08984375" style="245" hidden="1"/>
    <col min="3857" max="3857" width="3" style="245" hidden="1"/>
    <col min="3858" max="4097" width="8.6328125" style="245" hidden="1"/>
    <col min="4098" max="4103" width="14.90625" style="245" hidden="1"/>
    <col min="4104" max="4105" width="15.90625" style="245" hidden="1"/>
    <col min="4106" max="4111" width="16.08984375" style="245" hidden="1"/>
    <col min="4112" max="4112" width="6.08984375" style="245" hidden="1"/>
    <col min="4113" max="4113" width="3" style="245" hidden="1"/>
    <col min="4114" max="4353" width="8.6328125" style="245" hidden="1"/>
    <col min="4354" max="4359" width="14.90625" style="245" hidden="1"/>
    <col min="4360" max="4361" width="15.90625" style="245" hidden="1"/>
    <col min="4362" max="4367" width="16.08984375" style="245" hidden="1"/>
    <col min="4368" max="4368" width="6.08984375" style="245" hidden="1"/>
    <col min="4369" max="4369" width="3" style="245" hidden="1"/>
    <col min="4370" max="4609" width="8.6328125" style="245" hidden="1"/>
    <col min="4610" max="4615" width="14.90625" style="245" hidden="1"/>
    <col min="4616" max="4617" width="15.90625" style="245" hidden="1"/>
    <col min="4618" max="4623" width="16.08984375" style="245" hidden="1"/>
    <col min="4624" max="4624" width="6.08984375" style="245" hidden="1"/>
    <col min="4625" max="4625" width="3" style="245" hidden="1"/>
    <col min="4626" max="4865" width="8.6328125" style="245" hidden="1"/>
    <col min="4866" max="4871" width="14.90625" style="245" hidden="1"/>
    <col min="4872" max="4873" width="15.90625" style="245" hidden="1"/>
    <col min="4874" max="4879" width="16.08984375" style="245" hidden="1"/>
    <col min="4880" max="4880" width="6.08984375" style="245" hidden="1"/>
    <col min="4881" max="4881" width="3" style="245" hidden="1"/>
    <col min="4882" max="5121" width="8.6328125" style="245" hidden="1"/>
    <col min="5122" max="5127" width="14.90625" style="245" hidden="1"/>
    <col min="5128" max="5129" width="15.90625" style="245" hidden="1"/>
    <col min="5130" max="5135" width="16.08984375" style="245" hidden="1"/>
    <col min="5136" max="5136" width="6.08984375" style="245" hidden="1"/>
    <col min="5137" max="5137" width="3" style="245" hidden="1"/>
    <col min="5138" max="5377" width="8.6328125" style="245" hidden="1"/>
    <col min="5378" max="5383" width="14.90625" style="245" hidden="1"/>
    <col min="5384" max="5385" width="15.90625" style="245" hidden="1"/>
    <col min="5386" max="5391" width="16.08984375" style="245" hidden="1"/>
    <col min="5392" max="5392" width="6.08984375" style="245" hidden="1"/>
    <col min="5393" max="5393" width="3" style="245" hidden="1"/>
    <col min="5394" max="5633" width="8.6328125" style="245" hidden="1"/>
    <col min="5634" max="5639" width="14.90625" style="245" hidden="1"/>
    <col min="5640" max="5641" width="15.90625" style="245" hidden="1"/>
    <col min="5642" max="5647" width="16.08984375" style="245" hidden="1"/>
    <col min="5648" max="5648" width="6.08984375" style="245" hidden="1"/>
    <col min="5649" max="5649" width="3" style="245" hidden="1"/>
    <col min="5650" max="5889" width="8.6328125" style="245" hidden="1"/>
    <col min="5890" max="5895" width="14.90625" style="245" hidden="1"/>
    <col min="5896" max="5897" width="15.90625" style="245" hidden="1"/>
    <col min="5898" max="5903" width="16.08984375" style="245" hidden="1"/>
    <col min="5904" max="5904" width="6.08984375" style="245" hidden="1"/>
    <col min="5905" max="5905" width="3" style="245" hidden="1"/>
    <col min="5906" max="6145" width="8.6328125" style="245" hidden="1"/>
    <col min="6146" max="6151" width="14.90625" style="245" hidden="1"/>
    <col min="6152" max="6153" width="15.90625" style="245" hidden="1"/>
    <col min="6154" max="6159" width="16.08984375" style="245" hidden="1"/>
    <col min="6160" max="6160" width="6.08984375" style="245" hidden="1"/>
    <col min="6161" max="6161" width="3" style="245" hidden="1"/>
    <col min="6162" max="6401" width="8.6328125" style="245" hidden="1"/>
    <col min="6402" max="6407" width="14.90625" style="245" hidden="1"/>
    <col min="6408" max="6409" width="15.90625" style="245" hidden="1"/>
    <col min="6410" max="6415" width="16.08984375" style="245" hidden="1"/>
    <col min="6416" max="6416" width="6.08984375" style="245" hidden="1"/>
    <col min="6417" max="6417" width="3" style="245" hidden="1"/>
    <col min="6418" max="6657" width="8.6328125" style="245" hidden="1"/>
    <col min="6658" max="6663" width="14.90625" style="245" hidden="1"/>
    <col min="6664" max="6665" width="15.90625" style="245" hidden="1"/>
    <col min="6666" max="6671" width="16.08984375" style="245" hidden="1"/>
    <col min="6672" max="6672" width="6.08984375" style="245" hidden="1"/>
    <col min="6673" max="6673" width="3" style="245" hidden="1"/>
    <col min="6674" max="6913" width="8.6328125" style="245" hidden="1"/>
    <col min="6914" max="6919" width="14.90625" style="245" hidden="1"/>
    <col min="6920" max="6921" width="15.90625" style="245" hidden="1"/>
    <col min="6922" max="6927" width="16.08984375" style="245" hidden="1"/>
    <col min="6928" max="6928" width="6.08984375" style="245" hidden="1"/>
    <col min="6929" max="6929" width="3" style="245" hidden="1"/>
    <col min="6930" max="7169" width="8.6328125" style="245" hidden="1"/>
    <col min="7170" max="7175" width="14.90625" style="245" hidden="1"/>
    <col min="7176" max="7177" width="15.90625" style="245" hidden="1"/>
    <col min="7178" max="7183" width="16.08984375" style="245" hidden="1"/>
    <col min="7184" max="7184" width="6.08984375" style="245" hidden="1"/>
    <col min="7185" max="7185" width="3" style="245" hidden="1"/>
    <col min="7186" max="7425" width="8.6328125" style="245" hidden="1"/>
    <col min="7426" max="7431" width="14.90625" style="245" hidden="1"/>
    <col min="7432" max="7433" width="15.90625" style="245" hidden="1"/>
    <col min="7434" max="7439" width="16.08984375" style="245" hidden="1"/>
    <col min="7440" max="7440" width="6.08984375" style="245" hidden="1"/>
    <col min="7441" max="7441" width="3" style="245" hidden="1"/>
    <col min="7442" max="7681" width="8.6328125" style="245" hidden="1"/>
    <col min="7682" max="7687" width="14.90625" style="245" hidden="1"/>
    <col min="7688" max="7689" width="15.90625" style="245" hidden="1"/>
    <col min="7690" max="7695" width="16.08984375" style="245" hidden="1"/>
    <col min="7696" max="7696" width="6.08984375" style="245" hidden="1"/>
    <col min="7697" max="7697" width="3" style="245" hidden="1"/>
    <col min="7698" max="7937" width="8.6328125" style="245" hidden="1"/>
    <col min="7938" max="7943" width="14.90625" style="245" hidden="1"/>
    <col min="7944" max="7945" width="15.90625" style="245" hidden="1"/>
    <col min="7946" max="7951" width="16.08984375" style="245" hidden="1"/>
    <col min="7952" max="7952" width="6.08984375" style="245" hidden="1"/>
    <col min="7953" max="7953" width="3" style="245" hidden="1"/>
    <col min="7954" max="8193" width="8.6328125" style="245" hidden="1"/>
    <col min="8194" max="8199" width="14.90625" style="245" hidden="1"/>
    <col min="8200" max="8201" width="15.90625" style="245" hidden="1"/>
    <col min="8202" max="8207" width="16.08984375" style="245" hidden="1"/>
    <col min="8208" max="8208" width="6.08984375" style="245" hidden="1"/>
    <col min="8209" max="8209" width="3" style="245" hidden="1"/>
    <col min="8210" max="8449" width="8.6328125" style="245" hidden="1"/>
    <col min="8450" max="8455" width="14.90625" style="245" hidden="1"/>
    <col min="8456" max="8457" width="15.90625" style="245" hidden="1"/>
    <col min="8458" max="8463" width="16.08984375" style="245" hidden="1"/>
    <col min="8464" max="8464" width="6.08984375" style="245" hidden="1"/>
    <col min="8465" max="8465" width="3" style="245" hidden="1"/>
    <col min="8466" max="8705" width="8.6328125" style="245" hidden="1"/>
    <col min="8706" max="8711" width="14.90625" style="245" hidden="1"/>
    <col min="8712" max="8713" width="15.90625" style="245" hidden="1"/>
    <col min="8714" max="8719" width="16.08984375" style="245" hidden="1"/>
    <col min="8720" max="8720" width="6.08984375" style="245" hidden="1"/>
    <col min="8721" max="8721" width="3" style="245" hidden="1"/>
    <col min="8722" max="8961" width="8.6328125" style="245" hidden="1"/>
    <col min="8962" max="8967" width="14.90625" style="245" hidden="1"/>
    <col min="8968" max="8969" width="15.90625" style="245" hidden="1"/>
    <col min="8970" max="8975" width="16.08984375" style="245" hidden="1"/>
    <col min="8976" max="8976" width="6.08984375" style="245" hidden="1"/>
    <col min="8977" max="8977" width="3" style="245" hidden="1"/>
    <col min="8978" max="9217" width="8.6328125" style="245" hidden="1"/>
    <col min="9218" max="9223" width="14.90625" style="245" hidden="1"/>
    <col min="9224" max="9225" width="15.90625" style="245" hidden="1"/>
    <col min="9226" max="9231" width="16.08984375" style="245" hidden="1"/>
    <col min="9232" max="9232" width="6.08984375" style="245" hidden="1"/>
    <col min="9233" max="9233" width="3" style="245" hidden="1"/>
    <col min="9234" max="9473" width="8.6328125" style="245" hidden="1"/>
    <col min="9474" max="9479" width="14.90625" style="245" hidden="1"/>
    <col min="9480" max="9481" width="15.90625" style="245" hidden="1"/>
    <col min="9482" max="9487" width="16.08984375" style="245" hidden="1"/>
    <col min="9488" max="9488" width="6.08984375" style="245" hidden="1"/>
    <col min="9489" max="9489" width="3" style="245" hidden="1"/>
    <col min="9490" max="9729" width="8.6328125" style="245" hidden="1"/>
    <col min="9730" max="9735" width="14.90625" style="245" hidden="1"/>
    <col min="9736" max="9737" width="15.90625" style="245" hidden="1"/>
    <col min="9738" max="9743" width="16.08984375" style="245" hidden="1"/>
    <col min="9744" max="9744" width="6.08984375" style="245" hidden="1"/>
    <col min="9745" max="9745" width="3" style="245" hidden="1"/>
    <col min="9746" max="9985" width="8.6328125" style="245" hidden="1"/>
    <col min="9986" max="9991" width="14.90625" style="245" hidden="1"/>
    <col min="9992" max="9993" width="15.90625" style="245" hidden="1"/>
    <col min="9994" max="9999" width="16.08984375" style="245" hidden="1"/>
    <col min="10000" max="10000" width="6.08984375" style="245" hidden="1"/>
    <col min="10001" max="10001" width="3" style="245" hidden="1"/>
    <col min="10002" max="10241" width="8.6328125" style="245" hidden="1"/>
    <col min="10242" max="10247" width="14.90625" style="245" hidden="1"/>
    <col min="10248" max="10249" width="15.90625" style="245" hidden="1"/>
    <col min="10250" max="10255" width="16.08984375" style="245" hidden="1"/>
    <col min="10256" max="10256" width="6.08984375" style="245" hidden="1"/>
    <col min="10257" max="10257" width="3" style="245" hidden="1"/>
    <col min="10258" max="10497" width="8.6328125" style="245" hidden="1"/>
    <col min="10498" max="10503" width="14.90625" style="245" hidden="1"/>
    <col min="10504" max="10505" width="15.90625" style="245" hidden="1"/>
    <col min="10506" max="10511" width="16.08984375" style="245" hidden="1"/>
    <col min="10512" max="10512" width="6.08984375" style="245" hidden="1"/>
    <col min="10513" max="10513" width="3" style="245" hidden="1"/>
    <col min="10514" max="10753" width="8.6328125" style="245" hidden="1"/>
    <col min="10754" max="10759" width="14.90625" style="245" hidden="1"/>
    <col min="10760" max="10761" width="15.90625" style="245" hidden="1"/>
    <col min="10762" max="10767" width="16.08984375" style="245" hidden="1"/>
    <col min="10768" max="10768" width="6.08984375" style="245" hidden="1"/>
    <col min="10769" max="10769" width="3" style="245" hidden="1"/>
    <col min="10770" max="11009" width="8.6328125" style="245" hidden="1"/>
    <col min="11010" max="11015" width="14.90625" style="245" hidden="1"/>
    <col min="11016" max="11017" width="15.90625" style="245" hidden="1"/>
    <col min="11018" max="11023" width="16.08984375" style="245" hidden="1"/>
    <col min="11024" max="11024" width="6.08984375" style="245" hidden="1"/>
    <col min="11025" max="11025" width="3" style="245" hidden="1"/>
    <col min="11026" max="11265" width="8.6328125" style="245" hidden="1"/>
    <col min="11266" max="11271" width="14.90625" style="245" hidden="1"/>
    <col min="11272" max="11273" width="15.90625" style="245" hidden="1"/>
    <col min="11274" max="11279" width="16.08984375" style="245" hidden="1"/>
    <col min="11280" max="11280" width="6.08984375" style="245" hidden="1"/>
    <col min="11281" max="11281" width="3" style="245" hidden="1"/>
    <col min="11282" max="11521" width="8.6328125" style="245" hidden="1"/>
    <col min="11522" max="11527" width="14.90625" style="245" hidden="1"/>
    <col min="11528" max="11529" width="15.90625" style="245" hidden="1"/>
    <col min="11530" max="11535" width="16.08984375" style="245" hidden="1"/>
    <col min="11536" max="11536" width="6.08984375" style="245" hidden="1"/>
    <col min="11537" max="11537" width="3" style="245" hidden="1"/>
    <col min="11538" max="11777" width="8.6328125" style="245" hidden="1"/>
    <col min="11778" max="11783" width="14.90625" style="245" hidden="1"/>
    <col min="11784" max="11785" width="15.90625" style="245" hidden="1"/>
    <col min="11786" max="11791" width="16.08984375" style="245" hidden="1"/>
    <col min="11792" max="11792" width="6.08984375" style="245" hidden="1"/>
    <col min="11793" max="11793" width="3" style="245" hidden="1"/>
    <col min="11794" max="12033" width="8.6328125" style="245" hidden="1"/>
    <col min="12034" max="12039" width="14.90625" style="245" hidden="1"/>
    <col min="12040" max="12041" width="15.90625" style="245" hidden="1"/>
    <col min="12042" max="12047" width="16.08984375" style="245" hidden="1"/>
    <col min="12048" max="12048" width="6.08984375" style="245" hidden="1"/>
    <col min="12049" max="12049" width="3" style="245" hidden="1"/>
    <col min="12050" max="12289" width="8.6328125" style="245" hidden="1"/>
    <col min="12290" max="12295" width="14.90625" style="245" hidden="1"/>
    <col min="12296" max="12297" width="15.90625" style="245" hidden="1"/>
    <col min="12298" max="12303" width="16.08984375" style="245" hidden="1"/>
    <col min="12304" max="12304" width="6.08984375" style="245" hidden="1"/>
    <col min="12305" max="12305" width="3" style="245" hidden="1"/>
    <col min="12306" max="12545" width="8.6328125" style="245" hidden="1"/>
    <col min="12546" max="12551" width="14.90625" style="245" hidden="1"/>
    <col min="12552" max="12553" width="15.90625" style="245" hidden="1"/>
    <col min="12554" max="12559" width="16.08984375" style="245" hidden="1"/>
    <col min="12560" max="12560" width="6.08984375" style="245" hidden="1"/>
    <col min="12561" max="12561" width="3" style="245" hidden="1"/>
    <col min="12562" max="12801" width="8.6328125" style="245" hidden="1"/>
    <col min="12802" max="12807" width="14.90625" style="245" hidden="1"/>
    <col min="12808" max="12809" width="15.90625" style="245" hidden="1"/>
    <col min="12810" max="12815" width="16.08984375" style="245" hidden="1"/>
    <col min="12816" max="12816" width="6.08984375" style="245" hidden="1"/>
    <col min="12817" max="12817" width="3" style="245" hidden="1"/>
    <col min="12818" max="13057" width="8.6328125" style="245" hidden="1"/>
    <col min="13058" max="13063" width="14.90625" style="245" hidden="1"/>
    <col min="13064" max="13065" width="15.90625" style="245" hidden="1"/>
    <col min="13066" max="13071" width="16.08984375" style="245" hidden="1"/>
    <col min="13072" max="13072" width="6.08984375" style="245" hidden="1"/>
    <col min="13073" max="13073" width="3" style="245" hidden="1"/>
    <col min="13074" max="13313" width="8.6328125" style="245" hidden="1"/>
    <col min="13314" max="13319" width="14.90625" style="245" hidden="1"/>
    <col min="13320" max="13321" width="15.90625" style="245" hidden="1"/>
    <col min="13322" max="13327" width="16.08984375" style="245" hidden="1"/>
    <col min="13328" max="13328" width="6.08984375" style="245" hidden="1"/>
    <col min="13329" max="13329" width="3" style="245" hidden="1"/>
    <col min="13330" max="13569" width="8.6328125" style="245" hidden="1"/>
    <col min="13570" max="13575" width="14.90625" style="245" hidden="1"/>
    <col min="13576" max="13577" width="15.90625" style="245" hidden="1"/>
    <col min="13578" max="13583" width="16.08984375" style="245" hidden="1"/>
    <col min="13584" max="13584" width="6.08984375" style="245" hidden="1"/>
    <col min="13585" max="13585" width="3" style="245" hidden="1"/>
    <col min="13586" max="13825" width="8.6328125" style="245" hidden="1"/>
    <col min="13826" max="13831" width="14.90625" style="245" hidden="1"/>
    <col min="13832" max="13833" width="15.90625" style="245" hidden="1"/>
    <col min="13834" max="13839" width="16.08984375" style="245" hidden="1"/>
    <col min="13840" max="13840" width="6.08984375" style="245" hidden="1"/>
    <col min="13841" max="13841" width="3" style="245" hidden="1"/>
    <col min="13842" max="14081" width="8.6328125" style="245" hidden="1"/>
    <col min="14082" max="14087" width="14.90625" style="245" hidden="1"/>
    <col min="14088" max="14089" width="15.90625" style="245" hidden="1"/>
    <col min="14090" max="14095" width="16.08984375" style="245" hidden="1"/>
    <col min="14096" max="14096" width="6.08984375" style="245" hidden="1"/>
    <col min="14097" max="14097" width="3" style="245" hidden="1"/>
    <col min="14098" max="14337" width="8.6328125" style="245" hidden="1"/>
    <col min="14338" max="14343" width="14.90625" style="245" hidden="1"/>
    <col min="14344" max="14345" width="15.90625" style="245" hidden="1"/>
    <col min="14346" max="14351" width="16.08984375" style="245" hidden="1"/>
    <col min="14352" max="14352" width="6.08984375" style="245" hidden="1"/>
    <col min="14353" max="14353" width="3" style="245" hidden="1"/>
    <col min="14354" max="14593" width="8.6328125" style="245" hidden="1"/>
    <col min="14594" max="14599" width="14.90625" style="245" hidden="1"/>
    <col min="14600" max="14601" width="15.90625" style="245" hidden="1"/>
    <col min="14602" max="14607" width="16.08984375" style="245" hidden="1"/>
    <col min="14608" max="14608" width="6.08984375" style="245" hidden="1"/>
    <col min="14609" max="14609" width="3" style="245" hidden="1"/>
    <col min="14610" max="14849" width="8.6328125" style="245" hidden="1"/>
    <col min="14850" max="14855" width="14.90625" style="245" hidden="1"/>
    <col min="14856" max="14857" width="15.90625" style="245" hidden="1"/>
    <col min="14858" max="14863" width="16.08984375" style="245" hidden="1"/>
    <col min="14864" max="14864" width="6.08984375" style="245" hidden="1"/>
    <col min="14865" max="14865" width="3" style="245" hidden="1"/>
    <col min="14866" max="15105" width="8.6328125" style="245" hidden="1"/>
    <col min="15106" max="15111" width="14.90625" style="245" hidden="1"/>
    <col min="15112" max="15113" width="15.90625" style="245" hidden="1"/>
    <col min="15114" max="15119" width="16.08984375" style="245" hidden="1"/>
    <col min="15120" max="15120" width="6.08984375" style="245" hidden="1"/>
    <col min="15121" max="15121" width="3" style="245" hidden="1"/>
    <col min="15122" max="15361" width="8.6328125" style="245" hidden="1"/>
    <col min="15362" max="15367" width="14.90625" style="245" hidden="1"/>
    <col min="15368" max="15369" width="15.90625" style="245" hidden="1"/>
    <col min="15370" max="15375" width="16.08984375" style="245" hidden="1"/>
    <col min="15376" max="15376" width="6.08984375" style="245" hidden="1"/>
    <col min="15377" max="15377" width="3" style="245" hidden="1"/>
    <col min="15378" max="15617" width="8.6328125" style="245" hidden="1"/>
    <col min="15618" max="15623" width="14.90625" style="245" hidden="1"/>
    <col min="15624" max="15625" width="15.90625" style="245" hidden="1"/>
    <col min="15626" max="15631" width="16.08984375" style="245" hidden="1"/>
    <col min="15632" max="15632" width="6.08984375" style="245" hidden="1"/>
    <col min="15633" max="15633" width="3" style="245" hidden="1"/>
    <col min="15634" max="15873" width="8.6328125" style="245" hidden="1"/>
    <col min="15874" max="15879" width="14.90625" style="245" hidden="1"/>
    <col min="15880" max="15881" width="15.90625" style="245" hidden="1"/>
    <col min="15882" max="15887" width="16.08984375" style="245" hidden="1"/>
    <col min="15888" max="15888" width="6.08984375" style="245" hidden="1"/>
    <col min="15889" max="15889" width="3" style="245" hidden="1"/>
    <col min="15890" max="16129" width="8.6328125" style="245" hidden="1"/>
    <col min="16130" max="16135" width="14.90625" style="245" hidden="1"/>
    <col min="16136" max="16137" width="15.90625" style="245" hidden="1"/>
    <col min="16138" max="16143" width="16.08984375" style="245" hidden="1"/>
    <col min="16144" max="16144" width="6.08984375" style="245" hidden="1"/>
    <col min="16145" max="16145" width="3" style="245" hidden="1"/>
    <col min="16146" max="16384" width="8.6328125" style="245" hidden="1"/>
  </cols>
  <sheetData>
    <row r="1" spans="1:51" ht="42.75" customHeight="1" x14ac:dyDescent="0.2">
      <c r="A1" s="344"/>
      <c r="B1" s="345"/>
      <c r="P1" s="246"/>
      <c r="Q1" s="246"/>
    </row>
    <row r="2" spans="1:51" ht="25.5" x14ac:dyDescent="0.35">
      <c r="A2" s="344"/>
      <c r="C2" s="346"/>
      <c r="P2" s="246"/>
      <c r="Q2" s="246"/>
    </row>
    <row r="3" spans="1:51" ht="25.5" x14ac:dyDescent="0.35">
      <c r="A3" s="344"/>
      <c r="C3" s="346"/>
      <c r="P3" s="246"/>
      <c r="Q3" s="246"/>
    </row>
    <row r="4" spans="1:51" s="347" customFormat="1" ht="13"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ht="13"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ht="13"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 x14ac:dyDescent="0.2">
      <c r="P19" s="246"/>
      <c r="Q19" s="246"/>
    </row>
    <row r="20" spans="1:259" ht="13" x14ac:dyDescent="0.2">
      <c r="P20" s="246"/>
      <c r="Q20" s="246"/>
    </row>
    <row r="21" spans="1:259" ht="16.5" x14ac:dyDescent="0.2">
      <c r="B21" s="348"/>
      <c r="C21" s="248"/>
      <c r="D21" s="248"/>
      <c r="E21" s="248"/>
      <c r="F21" s="248"/>
      <c r="G21" s="248"/>
      <c r="H21" s="248"/>
      <c r="I21" s="248"/>
      <c r="J21" s="248"/>
      <c r="K21" s="248"/>
      <c r="L21" s="248"/>
      <c r="M21" s="248"/>
      <c r="N21" s="349"/>
      <c r="O21" s="248"/>
      <c r="P21" s="249"/>
      <c r="Q21" s="246"/>
      <c r="IY21" s="350"/>
    </row>
    <row r="22" spans="1:259" ht="16.5" x14ac:dyDescent="0.2">
      <c r="B22" s="250"/>
      <c r="IY22" s="351"/>
    </row>
    <row r="23" spans="1:259" ht="13" x14ac:dyDescent="0.2">
      <c r="B23" s="250"/>
    </row>
    <row r="24" spans="1:259" ht="13" x14ac:dyDescent="0.2">
      <c r="B24" s="250"/>
    </row>
    <row r="25" spans="1:259" ht="13" x14ac:dyDescent="0.2">
      <c r="B25" s="250"/>
    </row>
    <row r="26" spans="1:259" ht="13" x14ac:dyDescent="0.2">
      <c r="B26" s="250"/>
    </row>
    <row r="27" spans="1:259" ht="13" x14ac:dyDescent="0.2">
      <c r="B27" s="250"/>
    </row>
    <row r="28" spans="1:259" ht="13" x14ac:dyDescent="0.2">
      <c r="B28" s="250"/>
    </row>
    <row r="29" spans="1:259" ht="13" x14ac:dyDescent="0.2">
      <c r="B29" s="250"/>
    </row>
    <row r="30" spans="1:259" ht="13" x14ac:dyDescent="0.2">
      <c r="B30" s="250"/>
    </row>
    <row r="31" spans="1:259" ht="13" x14ac:dyDescent="0.2">
      <c r="B31" s="250"/>
    </row>
    <row r="32" spans="1:259" ht="13" x14ac:dyDescent="0.2">
      <c r="B32" s="250"/>
    </row>
    <row r="33" spans="2:17" ht="13" x14ac:dyDescent="0.2">
      <c r="B33" s="250"/>
    </row>
    <row r="34" spans="2:17" ht="13" x14ac:dyDescent="0.2">
      <c r="B34" s="250"/>
    </row>
    <row r="35" spans="2:17" ht="13" x14ac:dyDescent="0.2">
      <c r="B35" s="250"/>
    </row>
    <row r="36" spans="2:17" ht="13" x14ac:dyDescent="0.2">
      <c r="B36" s="250"/>
    </row>
    <row r="37" spans="2:17" ht="13" x14ac:dyDescent="0.2">
      <c r="B37" s="250"/>
    </row>
    <row r="38" spans="2:17" ht="13" x14ac:dyDescent="0.2">
      <c r="B38" s="250"/>
    </row>
    <row r="39" spans="2:17" ht="13" x14ac:dyDescent="0.2">
      <c r="B39" s="342"/>
      <c r="C39" s="308"/>
      <c r="D39" s="308"/>
      <c r="E39" s="308"/>
      <c r="F39" s="308"/>
      <c r="G39" s="308"/>
      <c r="H39" s="308"/>
      <c r="I39" s="308"/>
      <c r="J39" s="308"/>
      <c r="K39" s="308"/>
      <c r="L39" s="308"/>
      <c r="M39" s="308"/>
      <c r="N39" s="308"/>
      <c r="O39" s="308"/>
      <c r="P39" s="343"/>
    </row>
    <row r="40" spans="2:17" ht="13" x14ac:dyDescent="0.2">
      <c r="B40" s="352"/>
      <c r="C40" s="246"/>
      <c r="D40" s="246"/>
      <c r="E40" s="246"/>
      <c r="F40" s="246"/>
      <c r="G40" s="246"/>
      <c r="H40" s="246"/>
      <c r="I40" s="246"/>
      <c r="J40" s="246"/>
      <c r="K40" s="246"/>
      <c r="L40" s="246"/>
      <c r="M40" s="246"/>
      <c r="N40" s="246"/>
      <c r="O40" s="246"/>
      <c r="P40" s="352"/>
      <c r="Q40" s="246"/>
    </row>
    <row r="41" spans="2:17" ht="16.5" x14ac:dyDescent="0.2">
      <c r="B41" s="247" t="s">
        <v>546</v>
      </c>
      <c r="C41" s="248"/>
      <c r="D41" s="248"/>
      <c r="E41" s="248"/>
      <c r="F41" s="248"/>
      <c r="G41" s="248"/>
      <c r="H41" s="248"/>
      <c r="I41" s="248"/>
      <c r="J41" s="248"/>
      <c r="K41" s="248"/>
      <c r="L41" s="248"/>
      <c r="M41" s="248"/>
      <c r="N41" s="248"/>
      <c r="O41" s="248"/>
      <c r="P41" s="249"/>
    </row>
    <row r="42" spans="2:17" ht="13" x14ac:dyDescent="0.2">
      <c r="B42" s="250"/>
      <c r="C42" s="246"/>
      <c r="D42" s="246"/>
      <c r="E42" s="246"/>
      <c r="F42" s="246"/>
      <c r="G42" s="353" t="s">
        <v>547</v>
      </c>
      <c r="I42" s="354"/>
      <c r="J42" s="354"/>
      <c r="K42" s="354"/>
      <c r="L42" s="246"/>
      <c r="M42" s="246"/>
      <c r="N42" s="246"/>
      <c r="O42" s="246"/>
    </row>
    <row r="43" spans="2:17" ht="13" x14ac:dyDescent="0.2">
      <c r="B43" s="250"/>
      <c r="C43" s="246"/>
      <c r="D43" s="246"/>
      <c r="E43" s="246"/>
      <c r="F43" s="246"/>
      <c r="G43" s="1221"/>
      <c r="H43" s="1222"/>
      <c r="I43" s="1222"/>
      <c r="J43" s="1222"/>
      <c r="K43" s="1222"/>
      <c r="L43" s="1222"/>
      <c r="M43" s="1222"/>
      <c r="N43" s="1222"/>
      <c r="O43" s="1223"/>
    </row>
    <row r="44" spans="2:17" ht="13" x14ac:dyDescent="0.2">
      <c r="B44" s="250"/>
      <c r="C44" s="246"/>
      <c r="D44" s="246"/>
      <c r="E44" s="246"/>
      <c r="F44" s="246"/>
      <c r="G44" s="1224"/>
      <c r="H44" s="1225"/>
      <c r="I44" s="1225"/>
      <c r="J44" s="1225"/>
      <c r="K44" s="1225"/>
      <c r="L44" s="1225"/>
      <c r="M44" s="1225"/>
      <c r="N44" s="1225"/>
      <c r="O44" s="1226"/>
    </row>
    <row r="45" spans="2:17" ht="13" x14ac:dyDescent="0.2">
      <c r="B45" s="250"/>
      <c r="C45" s="246"/>
      <c r="D45" s="246"/>
      <c r="E45" s="246"/>
      <c r="F45" s="246"/>
      <c r="G45" s="1224"/>
      <c r="H45" s="1225"/>
      <c r="I45" s="1225"/>
      <c r="J45" s="1225"/>
      <c r="K45" s="1225"/>
      <c r="L45" s="1225"/>
      <c r="M45" s="1225"/>
      <c r="N45" s="1225"/>
      <c r="O45" s="1226"/>
    </row>
    <row r="46" spans="2:17" ht="13" x14ac:dyDescent="0.2">
      <c r="B46" s="250"/>
      <c r="C46" s="246"/>
      <c r="D46" s="246"/>
      <c r="E46" s="246"/>
      <c r="F46" s="246"/>
      <c r="G46" s="1224"/>
      <c r="H46" s="1225"/>
      <c r="I46" s="1225"/>
      <c r="J46" s="1225"/>
      <c r="K46" s="1225"/>
      <c r="L46" s="1225"/>
      <c r="M46" s="1225"/>
      <c r="N46" s="1225"/>
      <c r="O46" s="1226"/>
    </row>
    <row r="47" spans="2:17" ht="13" x14ac:dyDescent="0.2">
      <c r="B47" s="250"/>
      <c r="C47" s="246"/>
      <c r="D47" s="246"/>
      <c r="E47" s="246"/>
      <c r="F47" s="246"/>
      <c r="G47" s="1227"/>
      <c r="H47" s="1228"/>
      <c r="I47" s="1228"/>
      <c r="J47" s="1228"/>
      <c r="K47" s="1228"/>
      <c r="L47" s="1228"/>
      <c r="M47" s="1228"/>
      <c r="N47" s="1228"/>
      <c r="O47" s="1229"/>
    </row>
    <row r="48" spans="2:17" ht="13" x14ac:dyDescent="0.2">
      <c r="B48" s="250"/>
      <c r="C48" s="246"/>
      <c r="D48" s="246"/>
      <c r="E48" s="246"/>
      <c r="F48" s="246"/>
      <c r="G48" s="246"/>
      <c r="H48" s="355"/>
      <c r="I48" s="355"/>
      <c r="J48" s="355"/>
    </row>
    <row r="49" spans="1:17" ht="13" x14ac:dyDescent="0.2">
      <c r="B49" s="250"/>
      <c r="C49" s="246"/>
      <c r="D49" s="246"/>
      <c r="E49" s="246"/>
      <c r="F49" s="246"/>
      <c r="G49" s="245" t="s">
        <v>548</v>
      </c>
    </row>
    <row r="50" spans="1:17" ht="13" x14ac:dyDescent="0.2">
      <c r="B50" s="250"/>
      <c r="C50" s="246"/>
      <c r="D50" s="246"/>
      <c r="E50" s="246"/>
      <c r="F50" s="246"/>
      <c r="G50" s="1230"/>
      <c r="H50" s="1231"/>
      <c r="I50" s="1231"/>
      <c r="J50" s="1232"/>
      <c r="K50" s="356" t="s">
        <v>519</v>
      </c>
      <c r="L50" s="356" t="s">
        <v>520</v>
      </c>
      <c r="M50" s="356" t="s">
        <v>521</v>
      </c>
      <c r="N50" s="356" t="s">
        <v>522</v>
      </c>
      <c r="O50" s="356" t="s">
        <v>523</v>
      </c>
    </row>
    <row r="51" spans="1:17" ht="13" x14ac:dyDescent="0.2">
      <c r="B51" s="250"/>
      <c r="C51" s="246"/>
      <c r="D51" s="246"/>
      <c r="E51" s="246"/>
      <c r="F51" s="246"/>
      <c r="G51" s="1233" t="s">
        <v>549</v>
      </c>
      <c r="H51" s="1234"/>
      <c r="I51" s="1239" t="s">
        <v>550</v>
      </c>
      <c r="J51" s="1239"/>
      <c r="K51" s="1241"/>
      <c r="L51" s="1241"/>
      <c r="M51" s="1241"/>
      <c r="N51" s="1241"/>
      <c r="O51" s="1241"/>
    </row>
    <row r="52" spans="1:17" ht="13" x14ac:dyDescent="0.2">
      <c r="B52" s="250"/>
      <c r="C52" s="246"/>
      <c r="D52" s="246"/>
      <c r="E52" s="246"/>
      <c r="F52" s="246"/>
      <c r="G52" s="1235"/>
      <c r="H52" s="1236"/>
      <c r="I52" s="1240"/>
      <c r="J52" s="1240"/>
      <c r="K52" s="1242"/>
      <c r="L52" s="1242"/>
      <c r="M52" s="1242"/>
      <c r="N52" s="1242"/>
      <c r="O52" s="1242"/>
    </row>
    <row r="53" spans="1:17" ht="13" x14ac:dyDescent="0.2">
      <c r="A53" s="357"/>
      <c r="B53" s="250"/>
      <c r="C53" s="246"/>
      <c r="D53" s="246"/>
      <c r="E53" s="246"/>
      <c r="F53" s="246"/>
      <c r="G53" s="1235"/>
      <c r="H53" s="1236"/>
      <c r="I53" s="1243" t="s">
        <v>555</v>
      </c>
      <c r="J53" s="1243"/>
      <c r="K53" s="1244"/>
      <c r="L53" s="1244"/>
      <c r="M53" s="1244"/>
      <c r="N53" s="1244"/>
      <c r="O53" s="1244"/>
    </row>
    <row r="54" spans="1:17" ht="13" x14ac:dyDescent="0.2">
      <c r="A54" s="357"/>
      <c r="B54" s="250"/>
      <c r="C54" s="246"/>
      <c r="D54" s="246"/>
      <c r="E54" s="246"/>
      <c r="F54" s="246"/>
      <c r="G54" s="1237"/>
      <c r="H54" s="1238"/>
      <c r="I54" s="1243"/>
      <c r="J54" s="1243"/>
      <c r="K54" s="1245"/>
      <c r="L54" s="1245"/>
      <c r="M54" s="1245"/>
      <c r="N54" s="1245"/>
      <c r="O54" s="1245"/>
    </row>
    <row r="55" spans="1:17" ht="13" x14ac:dyDescent="0.2">
      <c r="A55" s="357"/>
      <c r="B55" s="250"/>
      <c r="C55" s="246"/>
      <c r="D55" s="246"/>
      <c r="E55" s="246"/>
      <c r="F55" s="246"/>
      <c r="G55" s="1246" t="s">
        <v>551</v>
      </c>
      <c r="H55" s="1247"/>
      <c r="I55" s="1243" t="s">
        <v>550</v>
      </c>
      <c r="J55" s="1243"/>
      <c r="K55" s="1241"/>
      <c r="L55" s="1241"/>
      <c r="M55" s="1241"/>
      <c r="N55" s="1241"/>
      <c r="O55" s="1241"/>
    </row>
    <row r="56" spans="1:17" ht="13" x14ac:dyDescent="0.2">
      <c r="A56" s="357"/>
      <c r="B56" s="250"/>
      <c r="C56" s="246"/>
      <c r="D56" s="246"/>
      <c r="E56" s="246"/>
      <c r="F56" s="246"/>
      <c r="G56" s="1248"/>
      <c r="H56" s="1249"/>
      <c r="I56" s="1243"/>
      <c r="J56" s="1243"/>
      <c r="K56" s="1242"/>
      <c r="L56" s="1242"/>
      <c r="M56" s="1242"/>
      <c r="N56" s="1242"/>
      <c r="O56" s="1242"/>
    </row>
    <row r="57" spans="1:17" s="357" customFormat="1" ht="13" x14ac:dyDescent="0.2">
      <c r="B57" s="358"/>
      <c r="C57" s="354"/>
      <c r="D57" s="354"/>
      <c r="E57" s="354"/>
      <c r="F57" s="354"/>
      <c r="G57" s="1248"/>
      <c r="H57" s="1249"/>
      <c r="I57" s="1252" t="s">
        <v>555</v>
      </c>
      <c r="J57" s="1252"/>
      <c r="K57" s="1244"/>
      <c r="L57" s="1244"/>
      <c r="M57" s="1244"/>
      <c r="N57" s="1244"/>
      <c r="O57" s="1244"/>
      <c r="P57" s="359"/>
      <c r="Q57" s="358"/>
    </row>
    <row r="58" spans="1:17" s="357" customFormat="1" ht="13" x14ac:dyDescent="0.2">
      <c r="A58" s="245"/>
      <c r="B58" s="358"/>
      <c r="C58" s="354"/>
      <c r="D58" s="354"/>
      <c r="E58" s="354"/>
      <c r="F58" s="354"/>
      <c r="G58" s="1250"/>
      <c r="H58" s="1251"/>
      <c r="I58" s="1252"/>
      <c r="J58" s="1252"/>
      <c r="K58" s="1245"/>
      <c r="L58" s="1245"/>
      <c r="M58" s="1245"/>
      <c r="N58" s="1245"/>
      <c r="O58" s="1245"/>
      <c r="P58" s="359"/>
      <c r="Q58" s="358"/>
    </row>
    <row r="59" spans="1:17" s="357" customFormat="1" ht="13" x14ac:dyDescent="0.2">
      <c r="A59" s="245"/>
      <c r="B59" s="358"/>
      <c r="C59" s="354"/>
      <c r="D59" s="354"/>
      <c r="E59" s="354"/>
      <c r="F59" s="354"/>
      <c r="G59" s="354"/>
      <c r="H59" s="354"/>
      <c r="I59" s="354"/>
      <c r="J59" s="354"/>
      <c r="K59" s="360"/>
      <c r="L59" s="360"/>
      <c r="M59" s="360"/>
      <c r="N59" s="360"/>
      <c r="O59" s="360"/>
      <c r="P59" s="359"/>
      <c r="Q59" s="358"/>
    </row>
    <row r="60" spans="1:17" s="357" customFormat="1" ht="13" x14ac:dyDescent="0.2">
      <c r="A60" s="245"/>
      <c r="B60" s="358"/>
      <c r="C60" s="354"/>
      <c r="D60" s="354"/>
      <c r="E60" s="354"/>
      <c r="F60" s="354"/>
      <c r="G60" s="354"/>
      <c r="H60" s="354"/>
      <c r="I60" s="354"/>
      <c r="J60" s="354"/>
      <c r="K60" s="360"/>
      <c r="L60" s="360"/>
      <c r="M60" s="360"/>
      <c r="N60" s="360"/>
      <c r="O60" s="360"/>
      <c r="P60" s="359"/>
      <c r="Q60" s="358"/>
    </row>
    <row r="61" spans="1:17" s="357" customFormat="1" ht="13" x14ac:dyDescent="0.2">
      <c r="A61" s="245"/>
      <c r="B61" s="361"/>
      <c r="C61" s="362"/>
      <c r="D61" s="362"/>
      <c r="E61" s="362"/>
      <c r="F61" s="362"/>
      <c r="G61" s="362"/>
      <c r="H61" s="362"/>
      <c r="I61" s="362"/>
      <c r="J61" s="362"/>
      <c r="K61" s="362"/>
      <c r="L61" s="362"/>
      <c r="M61" s="363"/>
      <c r="N61" s="363"/>
      <c r="O61" s="363"/>
      <c r="P61" s="364"/>
      <c r="Q61" s="358"/>
    </row>
    <row r="62" spans="1:17" ht="13" x14ac:dyDescent="0.2">
      <c r="B62" s="352"/>
      <c r="C62" s="352"/>
      <c r="D62" s="352"/>
      <c r="E62" s="352"/>
      <c r="F62" s="352"/>
      <c r="G62" s="352"/>
      <c r="H62" s="352"/>
      <c r="I62" s="352"/>
      <c r="J62" s="352"/>
      <c r="K62" s="352"/>
      <c r="L62" s="352"/>
      <c r="M62" s="352"/>
      <c r="N62" s="352"/>
      <c r="O62" s="352"/>
      <c r="P62" s="352"/>
      <c r="Q62" s="246"/>
    </row>
    <row r="63" spans="1:17" ht="16.5" x14ac:dyDescent="0.2">
      <c r="B63" s="309" t="s">
        <v>552</v>
      </c>
      <c r="C63" s="246"/>
      <c r="D63" s="246"/>
      <c r="E63" s="246"/>
      <c r="F63" s="246"/>
      <c r="G63" s="246"/>
      <c r="H63" s="246"/>
      <c r="I63" s="246"/>
      <c r="J63" s="246"/>
      <c r="K63" s="246"/>
      <c r="L63" s="246"/>
      <c r="M63" s="246"/>
      <c r="N63" s="246"/>
      <c r="O63" s="246"/>
    </row>
    <row r="64" spans="1:17" ht="13" x14ac:dyDescent="0.2">
      <c r="B64" s="250"/>
      <c r="C64" s="246"/>
      <c r="D64" s="246"/>
      <c r="E64" s="246"/>
      <c r="F64" s="246"/>
      <c r="G64" s="353" t="s">
        <v>547</v>
      </c>
      <c r="I64" s="354"/>
      <c r="J64" s="354"/>
      <c r="K64" s="354"/>
      <c r="L64" s="246"/>
      <c r="M64" s="246"/>
      <c r="N64" s="246"/>
      <c r="O64" s="246"/>
    </row>
    <row r="65" spans="2:30" ht="13" x14ac:dyDescent="0.2">
      <c r="B65" s="250"/>
      <c r="C65" s="246"/>
      <c r="D65" s="246"/>
      <c r="E65" s="246"/>
      <c r="F65" s="246"/>
      <c r="G65" s="1221" t="s">
        <v>556</v>
      </c>
      <c r="H65" s="1222"/>
      <c r="I65" s="1222"/>
      <c r="J65" s="1222"/>
      <c r="K65" s="1222"/>
      <c r="L65" s="1222"/>
      <c r="M65" s="1222"/>
      <c r="N65" s="1222"/>
      <c r="O65" s="1223"/>
    </row>
    <row r="66" spans="2:30" ht="13" x14ac:dyDescent="0.2">
      <c r="B66" s="250"/>
      <c r="C66" s="246"/>
      <c r="D66" s="246"/>
      <c r="E66" s="246"/>
      <c r="F66" s="246"/>
      <c r="G66" s="1224"/>
      <c r="H66" s="1225"/>
      <c r="I66" s="1225"/>
      <c r="J66" s="1225"/>
      <c r="K66" s="1225"/>
      <c r="L66" s="1225"/>
      <c r="M66" s="1225"/>
      <c r="N66" s="1225"/>
      <c r="O66" s="1226"/>
    </row>
    <row r="67" spans="2:30" ht="13" x14ac:dyDescent="0.2">
      <c r="B67" s="250"/>
      <c r="C67" s="246"/>
      <c r="D67" s="246"/>
      <c r="E67" s="246"/>
      <c r="F67" s="246"/>
      <c r="G67" s="1224"/>
      <c r="H67" s="1225"/>
      <c r="I67" s="1225"/>
      <c r="J67" s="1225"/>
      <c r="K67" s="1225"/>
      <c r="L67" s="1225"/>
      <c r="M67" s="1225"/>
      <c r="N67" s="1225"/>
      <c r="O67" s="1226"/>
    </row>
    <row r="68" spans="2:30" ht="13" x14ac:dyDescent="0.2">
      <c r="B68" s="250"/>
      <c r="C68" s="246"/>
      <c r="D68" s="246"/>
      <c r="E68" s="246"/>
      <c r="F68" s="246"/>
      <c r="G68" s="1224"/>
      <c r="H68" s="1225"/>
      <c r="I68" s="1225"/>
      <c r="J68" s="1225"/>
      <c r="K68" s="1225"/>
      <c r="L68" s="1225"/>
      <c r="M68" s="1225"/>
      <c r="N68" s="1225"/>
      <c r="O68" s="1226"/>
    </row>
    <row r="69" spans="2:30" ht="13" x14ac:dyDescent="0.2">
      <c r="B69" s="250"/>
      <c r="C69" s="246"/>
      <c r="D69" s="246"/>
      <c r="E69" s="246"/>
      <c r="F69" s="246"/>
      <c r="G69" s="1227"/>
      <c r="H69" s="1228"/>
      <c r="I69" s="1228"/>
      <c r="J69" s="1228"/>
      <c r="K69" s="1228"/>
      <c r="L69" s="1228"/>
      <c r="M69" s="1228"/>
      <c r="N69" s="1228"/>
      <c r="O69" s="1229"/>
    </row>
    <row r="70" spans="2:30" ht="13" x14ac:dyDescent="0.2">
      <c r="B70" s="250"/>
      <c r="C70" s="246"/>
      <c r="D70" s="246"/>
      <c r="E70" s="246"/>
      <c r="F70" s="246"/>
      <c r="G70" s="246"/>
      <c r="H70" s="365"/>
      <c r="I70" s="365"/>
      <c r="J70" s="366"/>
      <c r="K70" s="366"/>
      <c r="L70" s="367"/>
      <c r="M70" s="366"/>
      <c r="N70" s="367"/>
      <c r="O70" s="368"/>
    </row>
    <row r="71" spans="2:30" ht="13" x14ac:dyDescent="0.2">
      <c r="B71" s="250"/>
      <c r="C71" s="246"/>
      <c r="D71" s="246"/>
      <c r="E71" s="246"/>
      <c r="F71" s="246"/>
      <c r="G71" s="369" t="s">
        <v>553</v>
      </c>
      <c r="I71" s="370"/>
      <c r="J71" s="366"/>
      <c r="K71" s="366"/>
      <c r="L71" s="367"/>
      <c r="M71" s="366"/>
      <c r="N71" s="367"/>
      <c r="O71" s="368"/>
    </row>
    <row r="72" spans="2:30" ht="13" x14ac:dyDescent="0.2">
      <c r="B72" s="250"/>
      <c r="C72" s="246"/>
      <c r="D72" s="246"/>
      <c r="E72" s="246"/>
      <c r="F72" s="246"/>
      <c r="G72" s="1230"/>
      <c r="H72" s="1231"/>
      <c r="I72" s="1231"/>
      <c r="J72" s="1232"/>
      <c r="K72" s="356" t="s">
        <v>519</v>
      </c>
      <c r="L72" s="356" t="s">
        <v>520</v>
      </c>
      <c r="M72" s="356" t="s">
        <v>521</v>
      </c>
      <c r="N72" s="356" t="s">
        <v>522</v>
      </c>
      <c r="O72" s="356" t="s">
        <v>523</v>
      </c>
    </row>
    <row r="73" spans="2:30" ht="13" x14ac:dyDescent="0.2">
      <c r="B73" s="250"/>
      <c r="C73" s="246"/>
      <c r="D73" s="246"/>
      <c r="E73" s="246"/>
      <c r="F73" s="246"/>
      <c r="G73" s="1233" t="s">
        <v>549</v>
      </c>
      <c r="H73" s="1234"/>
      <c r="I73" s="1239" t="s">
        <v>550</v>
      </c>
      <c r="J73" s="1239"/>
      <c r="K73" s="1253"/>
      <c r="L73" s="1253"/>
      <c r="M73" s="1242"/>
      <c r="N73" s="1242"/>
      <c r="O73" s="1242"/>
      <c r="S73" s="245">
        <v>9.9</v>
      </c>
    </row>
    <row r="74" spans="2:30" ht="13" x14ac:dyDescent="0.2">
      <c r="B74" s="250"/>
      <c r="C74" s="246"/>
      <c r="D74" s="246"/>
      <c r="E74" s="246"/>
      <c r="F74" s="246"/>
      <c r="G74" s="1235"/>
      <c r="H74" s="1236"/>
      <c r="I74" s="1240"/>
      <c r="J74" s="1240"/>
      <c r="K74" s="1253"/>
      <c r="L74" s="1253"/>
      <c r="M74" s="1242"/>
      <c r="N74" s="1242"/>
      <c r="O74" s="1242"/>
    </row>
    <row r="75" spans="2:30" ht="13" x14ac:dyDescent="0.2">
      <c r="B75" s="250"/>
      <c r="C75" s="246"/>
      <c r="D75" s="246"/>
      <c r="E75" s="246"/>
      <c r="F75" s="246"/>
      <c r="G75" s="1235"/>
      <c r="H75" s="1236"/>
      <c r="I75" s="1243" t="s">
        <v>554</v>
      </c>
      <c r="J75" s="1243"/>
      <c r="K75" s="1254">
        <v>15.1</v>
      </c>
      <c r="L75" s="1254">
        <v>14.1</v>
      </c>
      <c r="M75" s="1254">
        <v>12.7</v>
      </c>
      <c r="N75" s="1254">
        <v>11.2</v>
      </c>
      <c r="O75" s="1254">
        <v>10.5</v>
      </c>
      <c r="U75" s="245">
        <v>81.2</v>
      </c>
      <c r="W75" s="245">
        <v>87.2</v>
      </c>
      <c r="Y75" s="245">
        <v>99.8</v>
      </c>
      <c r="AA75" s="245">
        <v>109.5</v>
      </c>
      <c r="AC75" s="245">
        <v>115.2</v>
      </c>
    </row>
    <row r="76" spans="2:30" ht="13" x14ac:dyDescent="0.2">
      <c r="B76" s="250"/>
      <c r="C76" s="246"/>
      <c r="D76" s="246"/>
      <c r="E76" s="246"/>
      <c r="F76" s="246"/>
      <c r="G76" s="1237"/>
      <c r="H76" s="1238"/>
      <c r="I76" s="1243"/>
      <c r="J76" s="1243"/>
      <c r="K76" s="1245"/>
      <c r="L76" s="1245"/>
      <c r="M76" s="1245"/>
      <c r="N76" s="1245"/>
      <c r="O76" s="1245"/>
    </row>
    <row r="77" spans="2:30" ht="13" x14ac:dyDescent="0.2">
      <c r="B77" s="250"/>
      <c r="C77" s="246"/>
      <c r="D77" s="246"/>
      <c r="E77" s="246"/>
      <c r="F77" s="246"/>
      <c r="G77" s="1246" t="s">
        <v>551</v>
      </c>
      <c r="H77" s="1247"/>
      <c r="I77" s="1243" t="s">
        <v>550</v>
      </c>
      <c r="J77" s="1243"/>
      <c r="K77" s="1253">
        <v>0</v>
      </c>
      <c r="L77" s="1253">
        <v>0</v>
      </c>
      <c r="M77" s="1242">
        <v>0</v>
      </c>
      <c r="N77" s="1242">
        <v>0</v>
      </c>
      <c r="O77" s="1242">
        <v>0</v>
      </c>
      <c r="R77" s="245">
        <v>12.3</v>
      </c>
      <c r="T77" s="245">
        <v>11.1</v>
      </c>
    </row>
    <row r="78" spans="2:30" ht="13" x14ac:dyDescent="0.2">
      <c r="B78" s="250"/>
      <c r="C78" s="246"/>
      <c r="D78" s="246"/>
      <c r="E78" s="246"/>
      <c r="F78" s="246"/>
      <c r="G78" s="1248"/>
      <c r="H78" s="1249"/>
      <c r="I78" s="1243"/>
      <c r="J78" s="1243"/>
      <c r="K78" s="1253"/>
      <c r="L78" s="1253"/>
      <c r="M78" s="1242"/>
      <c r="N78" s="1242"/>
      <c r="O78" s="1242"/>
    </row>
    <row r="79" spans="2:30" ht="13" x14ac:dyDescent="0.2">
      <c r="B79" s="250"/>
      <c r="C79" s="246"/>
      <c r="D79" s="246"/>
      <c r="E79" s="246"/>
      <c r="F79" s="246"/>
      <c r="G79" s="1248"/>
      <c r="H79" s="1249"/>
      <c r="I79" s="1255" t="s">
        <v>554</v>
      </c>
      <c r="J79" s="1252"/>
      <c r="K79" s="1256">
        <v>9.6999999999999993</v>
      </c>
      <c r="L79" s="1256">
        <v>8.6</v>
      </c>
      <c r="M79" s="1256">
        <v>7.7</v>
      </c>
      <c r="N79" s="1256">
        <v>6.4</v>
      </c>
      <c r="O79" s="1256">
        <v>6.9</v>
      </c>
      <c r="V79" s="245">
        <v>53.5</v>
      </c>
      <c r="X79" s="245">
        <v>48.2</v>
      </c>
      <c r="Z79" s="245">
        <v>34.200000000000003</v>
      </c>
      <c r="AB79" s="245">
        <v>30.3</v>
      </c>
      <c r="AD79" s="245">
        <v>28.9</v>
      </c>
    </row>
    <row r="80" spans="2:30" ht="13" x14ac:dyDescent="0.2">
      <c r="B80" s="250"/>
      <c r="C80" s="246"/>
      <c r="D80" s="246"/>
      <c r="E80" s="246"/>
      <c r="F80" s="246"/>
      <c r="G80" s="1250"/>
      <c r="H80" s="1251"/>
      <c r="I80" s="1252"/>
      <c r="J80" s="1252"/>
      <c r="K80" s="1256"/>
      <c r="L80" s="1256"/>
      <c r="M80" s="1256"/>
      <c r="N80" s="1256"/>
      <c r="O80" s="1256"/>
    </row>
    <row r="81" spans="2:17" ht="13" x14ac:dyDescent="0.2">
      <c r="B81" s="250"/>
      <c r="C81" s="246"/>
      <c r="D81" s="246"/>
      <c r="E81" s="246"/>
      <c r="F81" s="246"/>
      <c r="G81" s="246"/>
      <c r="H81" s="246"/>
      <c r="I81" s="246"/>
      <c r="J81" s="246"/>
      <c r="K81" s="371"/>
      <c r="L81" s="246"/>
      <c r="M81" s="246"/>
      <c r="N81" s="246"/>
      <c r="O81" s="246"/>
    </row>
    <row r="82" spans="2:17" ht="16.5" x14ac:dyDescent="0.2">
      <c r="B82" s="250"/>
      <c r="C82" s="246"/>
      <c r="D82" s="246"/>
      <c r="E82" s="246"/>
      <c r="F82" s="246"/>
      <c r="G82" s="246"/>
      <c r="H82" s="246"/>
      <c r="I82" s="246"/>
      <c r="J82" s="246"/>
      <c r="K82" s="372"/>
      <c r="L82" s="372"/>
      <c r="M82" s="372"/>
      <c r="N82" s="372"/>
      <c r="O82" s="372"/>
    </row>
    <row r="83" spans="2:17" ht="13" x14ac:dyDescent="0.2">
      <c r="B83" s="342"/>
      <c r="C83" s="308"/>
      <c r="D83" s="308"/>
      <c r="E83" s="308"/>
      <c r="F83" s="308"/>
      <c r="G83" s="308"/>
      <c r="H83" s="308"/>
      <c r="I83" s="308"/>
      <c r="J83" s="308"/>
      <c r="K83" s="308"/>
      <c r="L83" s="308"/>
      <c r="M83" s="308"/>
      <c r="N83" s="308"/>
      <c r="O83" s="308"/>
      <c r="P83" s="343"/>
    </row>
    <row r="84" spans="2:17" ht="13" x14ac:dyDescent="0.2">
      <c r="H84" s="246"/>
      <c r="I84" s="246"/>
      <c r="J84" s="246"/>
      <c r="K84" s="246"/>
      <c r="L84" s="246"/>
      <c r="M84" s="246"/>
      <c r="N84" s="246"/>
      <c r="O84" s="246"/>
      <c r="P84" s="246"/>
      <c r="Q84" s="246"/>
    </row>
    <row r="85" spans="2:17" ht="13" x14ac:dyDescent="0.2">
      <c r="B85" s="246"/>
      <c r="C85" s="246"/>
      <c r="D85" s="246"/>
      <c r="E85" s="246"/>
      <c r="F85" s="246"/>
      <c r="G85" s="246"/>
      <c r="H85" s="246"/>
      <c r="I85" s="246"/>
      <c r="J85" s="246"/>
      <c r="K85" s="246"/>
      <c r="L85" s="246"/>
      <c r="M85" s="246"/>
      <c r="N85" s="246"/>
      <c r="O85" s="246"/>
      <c r="P85" s="246"/>
      <c r="Q85" s="246"/>
    </row>
    <row r="86" spans="2:17" ht="13" hidden="1" x14ac:dyDescent="0.2">
      <c r="B86" s="246"/>
      <c r="C86" s="246"/>
      <c r="D86" s="246"/>
      <c r="E86" s="246"/>
      <c r="F86" s="246"/>
      <c r="G86" s="246"/>
      <c r="H86" s="246"/>
      <c r="I86" s="246"/>
      <c r="J86" s="246"/>
      <c r="K86" s="246"/>
      <c r="L86" s="246"/>
      <c r="M86" s="246"/>
      <c r="N86" s="246"/>
      <c r="O86" s="246"/>
      <c r="P86" s="246"/>
      <c r="Q86" s="246"/>
    </row>
    <row r="87" spans="2:17" ht="13" hidden="1" x14ac:dyDescent="0.2">
      <c r="B87" s="246"/>
      <c r="C87" s="246"/>
      <c r="D87" s="246"/>
      <c r="E87" s="246"/>
      <c r="F87" s="246"/>
      <c r="G87" s="246"/>
      <c r="H87" s="246"/>
      <c r="I87" s="246"/>
      <c r="J87" s="246"/>
      <c r="K87" s="373"/>
      <c r="L87" s="246"/>
      <c r="M87" s="246"/>
      <c r="N87" s="246"/>
      <c r="O87" s="246"/>
      <c r="P87" s="246"/>
      <c r="Q87" s="246"/>
    </row>
    <row r="88" spans="2:17" ht="13" hidden="1" x14ac:dyDescent="0.2">
      <c r="B88" s="246"/>
      <c r="C88" s="246"/>
      <c r="D88" s="246"/>
      <c r="E88" s="246"/>
      <c r="F88" s="246"/>
      <c r="G88" s="246"/>
      <c r="H88" s="246"/>
      <c r="I88" s="246"/>
      <c r="J88" s="246"/>
      <c r="K88" s="246"/>
      <c r="L88" s="246"/>
      <c r="M88" s="246"/>
      <c r="N88" s="246"/>
      <c r="O88" s="246"/>
      <c r="P88" s="246"/>
      <c r="Q88" s="246"/>
    </row>
    <row r="89" spans="2:17" ht="13" hidden="1" x14ac:dyDescent="0.2">
      <c r="B89" s="246"/>
      <c r="C89" s="246"/>
      <c r="D89" s="246"/>
      <c r="E89" s="246"/>
      <c r="F89" s="246"/>
      <c r="G89" s="246"/>
      <c r="H89" s="246"/>
      <c r="I89" s="246"/>
      <c r="J89" s="246"/>
      <c r="K89" s="246"/>
      <c r="L89" s="246"/>
      <c r="M89" s="246"/>
      <c r="N89" s="246"/>
      <c r="O89" s="246"/>
      <c r="P89" s="246"/>
      <c r="Q89" s="246"/>
    </row>
    <row r="90" spans="2:17" ht="13" hidden="1" x14ac:dyDescent="0.2">
      <c r="B90" s="246"/>
      <c r="C90" s="246"/>
      <c r="D90" s="246"/>
      <c r="E90" s="246"/>
      <c r="F90" s="246"/>
      <c r="G90" s="246"/>
      <c r="H90" s="246"/>
      <c r="I90" s="246"/>
      <c r="J90" s="246"/>
      <c r="K90" s="246"/>
      <c r="L90" s="246"/>
      <c r="M90" s="246"/>
      <c r="N90" s="246"/>
      <c r="O90" s="246"/>
      <c r="P90" s="246"/>
      <c r="Q90" s="246"/>
    </row>
    <row r="91" spans="2:17" ht="13"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25"/>
  <sheetViews>
    <sheetView showGridLines="0" zoomScaleNormal="100" zoomScaleSheetLayoutView="70" workbookViewId="0"/>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S2" s="243"/>
      <c r="AH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3"/>
    </row>
    <row r="18" spans="12:34" ht="13" x14ac:dyDescent="0.2"/>
    <row r="19" spans="12:34" ht="13" x14ac:dyDescent="0.2"/>
    <row r="20" spans="12:34" ht="13" x14ac:dyDescent="0.2">
      <c r="AH20" s="243"/>
    </row>
    <row r="21" spans="12:34" ht="13" x14ac:dyDescent="0.2">
      <c r="AH21" s="243"/>
    </row>
    <row r="22" spans="12:34" ht="13" x14ac:dyDescent="0.2"/>
    <row r="23" spans="12:34" ht="13" x14ac:dyDescent="0.2"/>
    <row r="24" spans="12:34" ht="13" x14ac:dyDescent="0.2">
      <c r="Q24" s="243"/>
    </row>
    <row r="25" spans="12:34" ht="13" x14ac:dyDescent="0.2"/>
    <row r="26" spans="12:34" ht="13" x14ac:dyDescent="0.2"/>
    <row r="27" spans="12:34" ht="13" x14ac:dyDescent="0.2"/>
    <row r="28" spans="12:34" ht="13" x14ac:dyDescent="0.2">
      <c r="O28" s="243"/>
      <c r="T28" s="243"/>
      <c r="AH28" s="243"/>
    </row>
    <row r="29" spans="12:34" ht="13" x14ac:dyDescent="0.2"/>
    <row r="30" spans="12:34" ht="13" x14ac:dyDescent="0.2"/>
    <row r="31" spans="12:34" ht="13" x14ac:dyDescent="0.2">
      <c r="Q31" s="243"/>
    </row>
    <row r="32" spans="12:34" ht="13" x14ac:dyDescent="0.2">
      <c r="L32" s="243"/>
    </row>
    <row r="33" spans="2:34" ht="13" x14ac:dyDescent="0.2">
      <c r="C33" s="243"/>
      <c r="E33" s="243"/>
      <c r="G33" s="243"/>
      <c r="I33" s="243"/>
      <c r="X33" s="243"/>
    </row>
    <row r="34" spans="2:34" ht="13" x14ac:dyDescent="0.2">
      <c r="B34" s="243"/>
      <c r="P34" s="243"/>
      <c r="R34" s="243"/>
      <c r="T34" s="243"/>
    </row>
    <row r="35" spans="2:34" ht="13" x14ac:dyDescent="0.2">
      <c r="D35" s="243"/>
      <c r="W35" s="243"/>
      <c r="AC35" s="243"/>
      <c r="AD35" s="243"/>
      <c r="AE35" s="243"/>
      <c r="AF35" s="243"/>
      <c r="AG35" s="243"/>
      <c r="AH35" s="243"/>
    </row>
    <row r="36" spans="2:34" ht="13" x14ac:dyDescent="0.2">
      <c r="H36" s="243"/>
      <c r="J36" s="243"/>
      <c r="K36" s="243"/>
      <c r="M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X40" s="243"/>
    </row>
    <row r="41" spans="2:34" ht="13" x14ac:dyDescent="0.2">
      <c r="R41" s="243"/>
    </row>
    <row r="42" spans="2:34" ht="13" x14ac:dyDescent="0.2">
      <c r="W42" s="243"/>
    </row>
    <row r="43" spans="2:34" ht="13" x14ac:dyDescent="0.2">
      <c r="Y43" s="243"/>
      <c r="Z43" s="243"/>
      <c r="AA43" s="243"/>
      <c r="AB43" s="243"/>
      <c r="AC43" s="243"/>
      <c r="AD43" s="243"/>
      <c r="AE43" s="243"/>
      <c r="AF43" s="243"/>
      <c r="AG43" s="243"/>
      <c r="AH43" s="243"/>
    </row>
    <row r="44" spans="2:34" ht="13" x14ac:dyDescent="0.2">
      <c r="AH44" s="243"/>
    </row>
    <row r="45" spans="2:34" ht="13" x14ac:dyDescent="0.2">
      <c r="X45" s="243"/>
    </row>
    <row r="46" spans="2:34" ht="13" x14ac:dyDescent="0.2"/>
    <row r="47" spans="2:34" ht="13" x14ac:dyDescent="0.2"/>
    <row r="48" spans="2:34" ht="13" x14ac:dyDescent="0.2">
      <c r="W48" s="243"/>
      <c r="Y48" s="243"/>
      <c r="Z48" s="243"/>
      <c r="AA48" s="243"/>
      <c r="AB48" s="243"/>
      <c r="AC48" s="243"/>
      <c r="AD48" s="243"/>
      <c r="AE48" s="243"/>
      <c r="AF48" s="243"/>
      <c r="AG48" s="243"/>
      <c r="AH48" s="243"/>
    </row>
    <row r="49" spans="28:34" ht="13" x14ac:dyDescent="0.2"/>
    <row r="50" spans="28:34" ht="13" x14ac:dyDescent="0.2">
      <c r="AE50" s="243"/>
      <c r="AF50" s="243"/>
      <c r="AG50" s="243"/>
      <c r="AH50" s="243"/>
    </row>
    <row r="51" spans="28:34" ht="13" x14ac:dyDescent="0.2">
      <c r="AC51" s="243"/>
      <c r="AD51" s="243"/>
      <c r="AE51" s="243"/>
      <c r="AF51" s="243"/>
      <c r="AG51" s="243"/>
      <c r="AH51" s="243"/>
    </row>
    <row r="52" spans="28:34" ht="13" x14ac:dyDescent="0.2"/>
    <row r="53" spans="28:34" ht="13" x14ac:dyDescent="0.2">
      <c r="AF53" s="243"/>
      <c r="AG53" s="243"/>
      <c r="AH53" s="243"/>
    </row>
    <row r="54" spans="28:34" ht="13" x14ac:dyDescent="0.2">
      <c r="AH54" s="243"/>
    </row>
    <row r="55" spans="28:34" ht="13" x14ac:dyDescent="0.2"/>
    <row r="56" spans="28:34" ht="13" x14ac:dyDescent="0.2">
      <c r="AB56" s="243"/>
      <c r="AC56" s="243"/>
      <c r="AD56" s="243"/>
      <c r="AE56" s="243"/>
      <c r="AF56" s="243"/>
      <c r="AG56" s="243"/>
      <c r="AH56" s="243"/>
    </row>
    <row r="57" spans="28:34" ht="13" x14ac:dyDescent="0.2">
      <c r="AH57" s="243"/>
    </row>
    <row r="58" spans="28:34" ht="13" x14ac:dyDescent="0.2">
      <c r="AH58" s="243"/>
    </row>
    <row r="59" spans="28:34" ht="13" x14ac:dyDescent="0.2"/>
    <row r="60" spans="28:34" ht="13" x14ac:dyDescent="0.2"/>
    <row r="61" spans="28:34" ht="13" x14ac:dyDescent="0.2"/>
    <row r="62" spans="28:34" ht="13" x14ac:dyDescent="0.2"/>
    <row r="63" spans="28:34" ht="13" x14ac:dyDescent="0.2">
      <c r="AH63" s="243"/>
    </row>
    <row r="64" spans="28:34" ht="13" x14ac:dyDescent="0.2">
      <c r="AG64" s="243"/>
      <c r="AH64" s="243"/>
    </row>
    <row r="65" spans="28:34" ht="13" x14ac:dyDescent="0.2"/>
    <row r="66" spans="28:34" ht="13" x14ac:dyDescent="0.2"/>
    <row r="67" spans="28:34" ht="13" x14ac:dyDescent="0.2"/>
    <row r="68" spans="28:34" ht="13" x14ac:dyDescent="0.2">
      <c r="AB68" s="243"/>
      <c r="AC68" s="243"/>
      <c r="AD68" s="243"/>
      <c r="AE68" s="243"/>
      <c r="AF68" s="243"/>
      <c r="AG68" s="243"/>
      <c r="AH68" s="243"/>
    </row>
    <row r="69" spans="28:34" ht="13" x14ac:dyDescent="0.2">
      <c r="AF69" s="243"/>
      <c r="AG69" s="243"/>
      <c r="AH69" s="243"/>
    </row>
    <row r="70" spans="28:34" ht="13" x14ac:dyDescent="0.2"/>
    <row r="71" spans="28:34" ht="13" x14ac:dyDescent="0.2"/>
    <row r="72" spans="28:34" ht="13" x14ac:dyDescent="0.2"/>
    <row r="73" spans="28:34" ht="13" x14ac:dyDescent="0.2"/>
    <row r="74" spans="28:34" ht="13" x14ac:dyDescent="0.2"/>
    <row r="75" spans="28:34" ht="13" x14ac:dyDescent="0.2">
      <c r="AH75" s="243"/>
    </row>
    <row r="76" spans="28:34" ht="13" x14ac:dyDescent="0.2">
      <c r="AF76" s="243"/>
      <c r="AG76" s="243"/>
      <c r="AH76" s="243"/>
    </row>
    <row r="77" spans="28:34" ht="13" x14ac:dyDescent="0.2">
      <c r="AG77" s="243"/>
      <c r="AH77" s="243"/>
    </row>
    <row r="78" spans="28:34" ht="13" x14ac:dyDescent="0.2"/>
    <row r="79" spans="28:34" ht="13" x14ac:dyDescent="0.2"/>
    <row r="80" spans="28:34" ht="13" x14ac:dyDescent="0.2"/>
    <row r="81" spans="25:34" ht="13" x14ac:dyDescent="0.2"/>
    <row r="82" spans="25:34" ht="13" x14ac:dyDescent="0.2">
      <c r="Y82" s="243"/>
    </row>
    <row r="83" spans="25:34" ht="13" x14ac:dyDescent="0.2">
      <c r="Y83" s="243"/>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25"/>
  <sheetViews>
    <sheetView showGridLines="0" zoomScaleNormal="100" zoomScaleSheetLayoutView="55" workbookViewId="0"/>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S2" s="243"/>
      <c r="AH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3"/>
    </row>
    <row r="18" spans="12:34" ht="13" x14ac:dyDescent="0.2"/>
    <row r="19" spans="12:34" ht="13" x14ac:dyDescent="0.2"/>
    <row r="20" spans="12:34" ht="13" x14ac:dyDescent="0.2">
      <c r="AH20" s="243"/>
    </row>
    <row r="21" spans="12:34" ht="13" x14ac:dyDescent="0.2">
      <c r="AH21" s="243"/>
    </row>
    <row r="22" spans="12:34" ht="13" x14ac:dyDescent="0.2"/>
    <row r="23" spans="12:34" ht="13" x14ac:dyDescent="0.2"/>
    <row r="24" spans="12:34" ht="13" x14ac:dyDescent="0.2">
      <c r="Q24" s="243"/>
    </row>
    <row r="25" spans="12:34" ht="13" x14ac:dyDescent="0.2"/>
    <row r="26" spans="12:34" ht="13" x14ac:dyDescent="0.2"/>
    <row r="27" spans="12:34" ht="13" x14ac:dyDescent="0.2"/>
    <row r="28" spans="12:34" ht="13" x14ac:dyDescent="0.2">
      <c r="O28" s="243"/>
      <c r="T28" s="243"/>
      <c r="AH28" s="243"/>
    </row>
    <row r="29" spans="12:34" ht="13" x14ac:dyDescent="0.2"/>
    <row r="30" spans="12:34" ht="13" x14ac:dyDescent="0.2"/>
    <row r="31" spans="12:34" ht="13" x14ac:dyDescent="0.2">
      <c r="Q31" s="243"/>
    </row>
    <row r="32" spans="12:34" ht="13" x14ac:dyDescent="0.2">
      <c r="L32" s="243"/>
    </row>
    <row r="33" spans="2:34" ht="13" x14ac:dyDescent="0.2">
      <c r="C33" s="243"/>
      <c r="E33" s="243"/>
      <c r="G33" s="243"/>
      <c r="I33" s="243"/>
      <c r="X33" s="243"/>
    </row>
    <row r="34" spans="2:34" ht="13" x14ac:dyDescent="0.2">
      <c r="B34" s="243"/>
      <c r="P34" s="243"/>
      <c r="R34" s="243"/>
      <c r="T34" s="243"/>
    </row>
    <row r="35" spans="2:34" ht="13" x14ac:dyDescent="0.2">
      <c r="D35" s="243"/>
      <c r="W35" s="243"/>
      <c r="AC35" s="243"/>
      <c r="AD35" s="243"/>
      <c r="AE35" s="243"/>
      <c r="AF35" s="243"/>
      <c r="AG35" s="243"/>
      <c r="AH35" s="243"/>
    </row>
    <row r="36" spans="2:34" ht="13" x14ac:dyDescent="0.2">
      <c r="H36" s="243"/>
      <c r="J36" s="243"/>
      <c r="K36" s="243"/>
      <c r="M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X40" s="243"/>
    </row>
    <row r="41" spans="2:34" ht="13" x14ac:dyDescent="0.2">
      <c r="R41" s="243"/>
    </row>
    <row r="42" spans="2:34" ht="13" x14ac:dyDescent="0.2">
      <c r="W42" s="243"/>
    </row>
    <row r="43" spans="2:34" ht="13" x14ac:dyDescent="0.2">
      <c r="Y43" s="243"/>
      <c r="Z43" s="243"/>
      <c r="AA43" s="243"/>
      <c r="AB43" s="243"/>
      <c r="AC43" s="243"/>
      <c r="AD43" s="243"/>
      <c r="AE43" s="243"/>
      <c r="AF43" s="243"/>
      <c r="AG43" s="243"/>
      <c r="AH43" s="243"/>
    </row>
    <row r="44" spans="2:34" ht="13" x14ac:dyDescent="0.2">
      <c r="AH44" s="243"/>
    </row>
    <row r="45" spans="2:34" ht="13" x14ac:dyDescent="0.2">
      <c r="X45" s="243"/>
    </row>
    <row r="46" spans="2:34" ht="13" x14ac:dyDescent="0.2"/>
    <row r="47" spans="2:34" ht="13" x14ac:dyDescent="0.2"/>
    <row r="48" spans="2:34" ht="13" x14ac:dyDescent="0.2">
      <c r="W48" s="243"/>
      <c r="Y48" s="243"/>
      <c r="Z48" s="243"/>
      <c r="AA48" s="243"/>
      <c r="AB48" s="243"/>
      <c r="AC48" s="243"/>
      <c r="AD48" s="243"/>
      <c r="AE48" s="243"/>
      <c r="AF48" s="243"/>
      <c r="AG48" s="243"/>
      <c r="AH48" s="243"/>
    </row>
    <row r="49" spans="28:34" ht="13" x14ac:dyDescent="0.2"/>
    <row r="50" spans="28:34" ht="13" x14ac:dyDescent="0.2">
      <c r="AE50" s="243"/>
      <c r="AF50" s="243"/>
      <c r="AG50" s="243"/>
      <c r="AH50" s="243"/>
    </row>
    <row r="51" spans="28:34" ht="13" x14ac:dyDescent="0.2">
      <c r="AC51" s="243"/>
      <c r="AD51" s="243"/>
      <c r="AE51" s="243"/>
      <c r="AF51" s="243"/>
      <c r="AG51" s="243"/>
      <c r="AH51" s="243"/>
    </row>
    <row r="52" spans="28:34" ht="13" x14ac:dyDescent="0.2"/>
    <row r="53" spans="28:34" ht="13" x14ac:dyDescent="0.2">
      <c r="AF53" s="243"/>
      <c r="AG53" s="243"/>
      <c r="AH53" s="243"/>
    </row>
    <row r="54" spans="28:34" ht="13" x14ac:dyDescent="0.2">
      <c r="AH54" s="243"/>
    </row>
    <row r="55" spans="28:34" ht="13" x14ac:dyDescent="0.2"/>
    <row r="56" spans="28:34" ht="13" x14ac:dyDescent="0.2">
      <c r="AB56" s="243"/>
      <c r="AC56" s="243"/>
      <c r="AD56" s="243"/>
      <c r="AE56" s="243"/>
      <c r="AF56" s="243"/>
      <c r="AG56" s="243"/>
      <c r="AH56" s="243"/>
    </row>
    <row r="57" spans="28:34" ht="13" x14ac:dyDescent="0.2">
      <c r="AH57" s="243"/>
    </row>
    <row r="58" spans="28:34" ht="13" x14ac:dyDescent="0.2">
      <c r="AH58" s="243"/>
    </row>
    <row r="59" spans="28:34" ht="13" x14ac:dyDescent="0.2">
      <c r="AG59" s="243"/>
      <c r="AH59" s="243"/>
    </row>
    <row r="60" spans="28:34" ht="13" x14ac:dyDescent="0.2"/>
    <row r="61" spans="28:34" ht="13" x14ac:dyDescent="0.2"/>
    <row r="62" spans="28:34" ht="13" x14ac:dyDescent="0.2"/>
    <row r="63" spans="28:34" ht="13" x14ac:dyDescent="0.2">
      <c r="AH63" s="243"/>
    </row>
    <row r="64" spans="28:34" ht="13" x14ac:dyDescent="0.2">
      <c r="AG64" s="243"/>
      <c r="AH64" s="243"/>
    </row>
    <row r="65" spans="28:34" ht="13" x14ac:dyDescent="0.2"/>
    <row r="66" spans="28:34" ht="13" x14ac:dyDescent="0.2"/>
    <row r="67" spans="28:34" ht="13" x14ac:dyDescent="0.2"/>
    <row r="68" spans="28:34" ht="13" x14ac:dyDescent="0.2">
      <c r="AB68" s="243"/>
      <c r="AC68" s="243"/>
      <c r="AD68" s="243"/>
      <c r="AE68" s="243"/>
      <c r="AF68" s="243"/>
      <c r="AG68" s="243"/>
      <c r="AH68" s="243"/>
    </row>
    <row r="69" spans="28:34" ht="13" x14ac:dyDescent="0.2">
      <c r="AF69" s="243"/>
      <c r="AG69" s="243"/>
      <c r="AH69" s="243"/>
    </row>
    <row r="70" spans="28:34" ht="13" x14ac:dyDescent="0.2"/>
    <row r="71" spans="28:34" ht="13" x14ac:dyDescent="0.2"/>
    <row r="72" spans="28:34" ht="13" x14ac:dyDescent="0.2"/>
    <row r="73" spans="28:34" ht="13" x14ac:dyDescent="0.2"/>
    <row r="74" spans="28:34" ht="13" x14ac:dyDescent="0.2"/>
    <row r="75" spans="28:34" ht="13" x14ac:dyDescent="0.2">
      <c r="AH75" s="243"/>
    </row>
    <row r="76" spans="28:34" ht="13" x14ac:dyDescent="0.2">
      <c r="AF76" s="243"/>
      <c r="AG76" s="243"/>
      <c r="AH76" s="243"/>
    </row>
    <row r="77" spans="28:34" ht="13" x14ac:dyDescent="0.2">
      <c r="AG77" s="243"/>
      <c r="AH77" s="243"/>
    </row>
    <row r="78" spans="28:34" ht="13" x14ac:dyDescent="0.2"/>
    <row r="79" spans="28:34" ht="13" x14ac:dyDescent="0.2"/>
    <row r="80" spans="28:34" ht="13" x14ac:dyDescent="0.2"/>
    <row r="81" spans="25:34" ht="13" x14ac:dyDescent="0.2"/>
    <row r="82" spans="25:34" ht="13" x14ac:dyDescent="0.2">
      <c r="Y82" s="243"/>
    </row>
    <row r="83" spans="25:34" ht="13" x14ac:dyDescent="0.2">
      <c r="Y83" s="243"/>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08984375" defaultRowHeight="13" x14ac:dyDescent="0.2"/>
  <cols>
    <col min="1" max="1" width="45.90625" style="106" customWidth="1"/>
    <col min="2" max="8" width="13.36328125" style="106" customWidth="1"/>
    <col min="9" max="16384" width="11.08984375" style="106"/>
  </cols>
  <sheetData>
    <row r="1" spans="1:8" x14ac:dyDescent="0.2">
      <c r="A1" s="100"/>
      <c r="B1" s="101"/>
      <c r="C1" s="102"/>
      <c r="D1" s="103"/>
      <c r="E1" s="104"/>
      <c r="F1" s="104"/>
      <c r="G1" s="104"/>
      <c r="H1" s="105"/>
    </row>
    <row r="2" spans="1:8" x14ac:dyDescent="0.2">
      <c r="A2" s="107"/>
      <c r="B2" s="108"/>
      <c r="C2" s="109"/>
      <c r="D2" s="110" t="s">
        <v>40</v>
      </c>
      <c r="E2" s="111"/>
      <c r="F2" s="112" t="s">
        <v>518</v>
      </c>
      <c r="G2" s="113"/>
      <c r="H2" s="114"/>
    </row>
    <row r="3" spans="1:8" x14ac:dyDescent="0.2">
      <c r="A3" s="110" t="s">
        <v>511</v>
      </c>
      <c r="B3" s="115"/>
      <c r="C3" s="116"/>
      <c r="D3" s="117">
        <v>186206</v>
      </c>
      <c r="E3" s="118"/>
      <c r="F3" s="119">
        <v>185018</v>
      </c>
      <c r="G3" s="120"/>
      <c r="H3" s="121"/>
    </row>
    <row r="4" spans="1:8" x14ac:dyDescent="0.2">
      <c r="A4" s="122"/>
      <c r="B4" s="123"/>
      <c r="C4" s="124"/>
      <c r="D4" s="125">
        <v>78199</v>
      </c>
      <c r="E4" s="126"/>
      <c r="F4" s="127">
        <v>95064</v>
      </c>
      <c r="G4" s="128"/>
      <c r="H4" s="129"/>
    </row>
    <row r="5" spans="1:8" x14ac:dyDescent="0.2">
      <c r="A5" s="110" t="s">
        <v>513</v>
      </c>
      <c r="B5" s="115"/>
      <c r="C5" s="116"/>
      <c r="D5" s="117">
        <v>226219</v>
      </c>
      <c r="E5" s="118"/>
      <c r="F5" s="119">
        <v>238802</v>
      </c>
      <c r="G5" s="120"/>
      <c r="H5" s="121"/>
    </row>
    <row r="6" spans="1:8" x14ac:dyDescent="0.2">
      <c r="A6" s="122"/>
      <c r="B6" s="123"/>
      <c r="C6" s="124"/>
      <c r="D6" s="125">
        <v>196626</v>
      </c>
      <c r="E6" s="126"/>
      <c r="F6" s="127">
        <v>128562</v>
      </c>
      <c r="G6" s="128"/>
      <c r="H6" s="129"/>
    </row>
    <row r="7" spans="1:8" x14ac:dyDescent="0.2">
      <c r="A7" s="110" t="s">
        <v>514</v>
      </c>
      <c r="B7" s="115"/>
      <c r="C7" s="116"/>
      <c r="D7" s="117">
        <v>148187</v>
      </c>
      <c r="E7" s="118"/>
      <c r="F7" s="119">
        <v>288550</v>
      </c>
      <c r="G7" s="120"/>
      <c r="H7" s="121"/>
    </row>
    <row r="8" spans="1:8" x14ac:dyDescent="0.2">
      <c r="A8" s="122"/>
      <c r="B8" s="123"/>
      <c r="C8" s="124"/>
      <c r="D8" s="125">
        <v>96145</v>
      </c>
      <c r="E8" s="126"/>
      <c r="F8" s="127">
        <v>141525</v>
      </c>
      <c r="G8" s="128"/>
      <c r="H8" s="129"/>
    </row>
    <row r="9" spans="1:8" x14ac:dyDescent="0.2">
      <c r="A9" s="110" t="s">
        <v>515</v>
      </c>
      <c r="B9" s="115"/>
      <c r="C9" s="116"/>
      <c r="D9" s="117">
        <v>214268</v>
      </c>
      <c r="E9" s="118"/>
      <c r="F9" s="119">
        <v>287914</v>
      </c>
      <c r="G9" s="120"/>
      <c r="H9" s="121"/>
    </row>
    <row r="10" spans="1:8" x14ac:dyDescent="0.2">
      <c r="A10" s="122"/>
      <c r="B10" s="123"/>
      <c r="C10" s="124"/>
      <c r="D10" s="125">
        <v>167568</v>
      </c>
      <c r="E10" s="126"/>
      <c r="F10" s="127">
        <v>146531</v>
      </c>
      <c r="G10" s="128"/>
      <c r="H10" s="129"/>
    </row>
    <row r="11" spans="1:8" x14ac:dyDescent="0.2">
      <c r="A11" s="110" t="s">
        <v>516</v>
      </c>
      <c r="B11" s="115"/>
      <c r="C11" s="116"/>
      <c r="D11" s="117">
        <v>191458</v>
      </c>
      <c r="E11" s="118"/>
      <c r="F11" s="119">
        <v>310300</v>
      </c>
      <c r="G11" s="120"/>
      <c r="H11" s="121"/>
    </row>
    <row r="12" spans="1:8" x14ac:dyDescent="0.2">
      <c r="A12" s="122"/>
      <c r="B12" s="123"/>
      <c r="C12" s="130"/>
      <c r="D12" s="125">
        <v>138000</v>
      </c>
      <c r="E12" s="126"/>
      <c r="F12" s="127">
        <v>157576</v>
      </c>
      <c r="G12" s="128"/>
      <c r="H12" s="129"/>
    </row>
    <row r="13" spans="1:8" x14ac:dyDescent="0.2">
      <c r="A13" s="110"/>
      <c r="B13" s="115"/>
      <c r="C13" s="131"/>
      <c r="D13" s="132">
        <v>193268</v>
      </c>
      <c r="E13" s="133"/>
      <c r="F13" s="134">
        <v>262117</v>
      </c>
      <c r="G13" s="135"/>
      <c r="H13" s="121"/>
    </row>
    <row r="14" spans="1:8" x14ac:dyDescent="0.2">
      <c r="A14" s="122"/>
      <c r="B14" s="123"/>
      <c r="C14" s="124"/>
      <c r="D14" s="125">
        <v>135308</v>
      </c>
      <c r="E14" s="126"/>
      <c r="F14" s="127">
        <v>133852</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10.029999999999999</v>
      </c>
      <c r="C19" s="136">
        <f>ROUND(VALUE(SUBSTITUTE(実質収支比率等に係る経年分析!G$48,"▲","-")),2)</f>
        <v>4.82</v>
      </c>
      <c r="D19" s="136">
        <f>ROUND(VALUE(SUBSTITUTE(実質収支比率等に係る経年分析!H$48,"▲","-")),2)</f>
        <v>3.8</v>
      </c>
      <c r="E19" s="136">
        <f>ROUND(VALUE(SUBSTITUTE(実質収支比率等に係る経年分析!I$48,"▲","-")),2)</f>
        <v>10.38</v>
      </c>
      <c r="F19" s="136">
        <f>ROUND(VALUE(SUBSTITUTE(実質収支比率等に係る経年分析!J$48,"▲","-")),2)</f>
        <v>9.1199999999999992</v>
      </c>
    </row>
    <row r="20" spans="1:11" x14ac:dyDescent="0.2">
      <c r="A20" s="136" t="s">
        <v>43</v>
      </c>
      <c r="B20" s="136">
        <f>ROUND(VALUE(SUBSTITUTE(実質収支比率等に係る経年分析!F$47,"▲","-")),2)</f>
        <v>47.28</v>
      </c>
      <c r="C20" s="136">
        <f>ROUND(VALUE(SUBSTITUTE(実質収支比率等に係る経年分析!G$47,"▲","-")),2)</f>
        <v>47.64</v>
      </c>
      <c r="D20" s="136">
        <f>ROUND(VALUE(SUBSTITUTE(実質収支比率等に係る経年分析!H$47,"▲","-")),2)</f>
        <v>49.37</v>
      </c>
      <c r="E20" s="136">
        <f>ROUND(VALUE(SUBSTITUTE(実質収支比率等に係る経年分析!I$47,"▲","-")),2)</f>
        <v>43.14</v>
      </c>
      <c r="F20" s="136">
        <f>ROUND(VALUE(SUBSTITUTE(実質収支比率等に係る経年分析!J$47,"▲","-")),2)</f>
        <v>44.76</v>
      </c>
    </row>
    <row r="21" spans="1:11" x14ac:dyDescent="0.2">
      <c r="A21" s="136" t="s">
        <v>44</v>
      </c>
      <c r="B21" s="136">
        <f>IF(ISNUMBER(VALUE(SUBSTITUTE(実質収支比率等に係る経年分析!F$49,"▲","-"))),ROUND(VALUE(SUBSTITUTE(実質収支比率等に係る経年分析!F$49,"▲","-")),2),NA())</f>
        <v>22.57</v>
      </c>
      <c r="C21" s="136">
        <f>IF(ISNUMBER(VALUE(SUBSTITUTE(実質収支比率等に係る経年分析!G$49,"▲","-"))),ROUND(VALUE(SUBSTITUTE(実質収支比率等に係る経年分析!G$49,"▲","-")),2),NA())</f>
        <v>5.34</v>
      </c>
      <c r="D21" s="136">
        <f>IF(ISNUMBER(VALUE(SUBSTITUTE(実質収支比率等に係る経年分析!H$49,"▲","-"))),ROUND(VALUE(SUBSTITUTE(実質収支比率等に係る経年分析!H$49,"▲","-")),2),NA())</f>
        <v>0.62</v>
      </c>
      <c r="E21" s="136">
        <f>IF(ISNUMBER(VALUE(SUBSTITUTE(実質収支比率等に係る経年分析!I$49,"▲","-"))),ROUND(VALUE(SUBSTITUTE(実質収支比率等に係る経年分析!I$49,"▲","-")),2),NA())</f>
        <v>2.35</v>
      </c>
      <c r="F21" s="136">
        <f>IF(ISNUMBER(VALUE(SUBSTITUTE(実質収支比率等に係る経年分析!J$49,"▲","-"))),ROUND(VALUE(SUBSTITUTE(実質収支比率等に係る経年分析!J$49,"▲","-")),2),NA())</f>
        <v>1.86</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宅地造成事業特別会計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2">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x14ac:dyDescent="0.2">
      <c r="A31" s="137" t="str">
        <f>IF(連結実質赤字比率に係る赤字・黒字の構成分析!C$39="",NA(),連結実質赤字比率に係る赤字・黒字の構成分析!C$39)</f>
        <v>浄化槽事業特別会計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2">
      <c r="A32" s="137" t="str">
        <f>IF(連結実質赤字比率に係る赤字・黒字の構成分析!C$38="",NA(),連結実質赤字比率に係る赤字・黒字の構成分析!C$38)</f>
        <v>介護保険（介護サービス事業勘定）特別会計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0.28999999999999998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0.44</v>
      </c>
    </row>
    <row r="33" spans="1:16" x14ac:dyDescent="0.2">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0.48</v>
      </c>
    </row>
    <row r="34" spans="1:16" x14ac:dyDescent="0.2">
      <c r="A34" s="137" t="str">
        <f>IF(連結実質赤字比率に係る赤字・黒字の構成分析!C$36="",NA(),連結実質赤字比率に係る赤字・黒字の構成分析!C$36)</f>
        <v>介護保険（保険事業勘定）特別会計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0.56999999999999995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0.55000000000000004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v>
      </c>
    </row>
    <row r="35" spans="1:16" x14ac:dyDescent="0.2">
      <c r="A35" s="137" t="str">
        <f>IF(連結実質赤字比率に係る赤字・黒字の構成分析!C$35="",NA(),連結実質赤字比率に係る赤字・黒字の構成分析!C$35)</f>
        <v>国民健康保険特別会計</v>
      </c>
      <c r="B35" s="137">
        <f>IF(ROUND(VALUE(SUBSTITUTE(連結実質赤字比率に係る赤字・黒字の構成分析!F$35,"▲", "-")), 2) &lt; 0, ABS(ROUND(VALUE(SUBSTITUTE(連結実質赤字比率に係る赤字・黒字の構成分析!F$35,"▲", "-")), 2)), NA())</f>
        <v>0.3</v>
      </c>
      <c r="C35" s="137" t="e">
        <f>IF(ROUND(VALUE(SUBSTITUTE(連結実質赤字比率に係る赤字・黒字の構成分析!F$35,"▲", "-")), 2) &gt;= 0, ABS(ROUND(VALUE(SUBSTITUTE(連結実質赤字比率に係る赤字・黒字の構成分析!F$35,"▲", "-")), 2)), NA())</f>
        <v>#N/A</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1.94</v>
      </c>
    </row>
    <row r="36" spans="1:16" x14ac:dyDescent="0.2">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9.6300000000000008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4.71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9.0299999999999994</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409</v>
      </c>
      <c r="E42" s="138"/>
      <c r="F42" s="138"/>
      <c r="G42" s="138">
        <f>'実質公債費比率（分子）の構造'!L$52</f>
        <v>416</v>
      </c>
      <c r="H42" s="138"/>
      <c r="I42" s="138"/>
      <c r="J42" s="138">
        <f>'実質公債費比率（分子）の構造'!M$52</f>
        <v>420</v>
      </c>
      <c r="K42" s="138"/>
      <c r="L42" s="138"/>
      <c r="M42" s="138">
        <f>'実質公債費比率（分子）の構造'!N$52</f>
        <v>417</v>
      </c>
      <c r="N42" s="138"/>
      <c r="O42" s="138"/>
      <c r="P42" s="138">
        <f>'実質公債費比率（分子）の構造'!O$52</f>
        <v>397</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2">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2">
      <c r="A46" s="138" t="s">
        <v>55</v>
      </c>
      <c r="B46" s="138">
        <f>'実質公債費比率（分子）の構造'!K$48</f>
        <v>29</v>
      </c>
      <c r="C46" s="138"/>
      <c r="D46" s="138"/>
      <c r="E46" s="138">
        <f>'実質公債費比率（分子）の構造'!L$48</f>
        <v>19</v>
      </c>
      <c r="F46" s="138"/>
      <c r="G46" s="138"/>
      <c r="H46" s="138">
        <f>'実質公債費比率（分子）の構造'!M$48</f>
        <v>24</v>
      </c>
      <c r="I46" s="138"/>
      <c r="J46" s="138"/>
      <c r="K46" s="138">
        <f>'実質公債費比率（分子）の構造'!N$48</f>
        <v>25</v>
      </c>
      <c r="L46" s="138"/>
      <c r="M46" s="138"/>
      <c r="N46" s="138">
        <f>'実質公債費比率（分子）の構造'!O$48</f>
        <v>25</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598</v>
      </c>
      <c r="C49" s="138"/>
      <c r="D49" s="138"/>
      <c r="E49" s="138">
        <f>'実質公債費比率（分子）の構造'!L$45</f>
        <v>567</v>
      </c>
      <c r="F49" s="138"/>
      <c r="G49" s="138"/>
      <c r="H49" s="138">
        <f>'実質公債費比率（分子）の構造'!M$45</f>
        <v>552</v>
      </c>
      <c r="I49" s="138"/>
      <c r="J49" s="138"/>
      <c r="K49" s="138">
        <f>'実質公債費比率（分子）の構造'!N$45</f>
        <v>553</v>
      </c>
      <c r="L49" s="138"/>
      <c r="M49" s="138"/>
      <c r="N49" s="138">
        <f>'実質公債費比率（分子）の構造'!O$45</f>
        <v>525</v>
      </c>
      <c r="O49" s="138"/>
      <c r="P49" s="138"/>
    </row>
    <row r="50" spans="1:16" x14ac:dyDescent="0.2">
      <c r="A50" s="138" t="s">
        <v>59</v>
      </c>
      <c r="B50" s="138" t="e">
        <f>NA()</f>
        <v>#N/A</v>
      </c>
      <c r="C50" s="138">
        <f>IF(ISNUMBER('実質公債費比率（分子）の構造'!K$53),'実質公債費比率（分子）の構造'!K$53,NA())</f>
        <v>218</v>
      </c>
      <c r="D50" s="138" t="e">
        <f>NA()</f>
        <v>#N/A</v>
      </c>
      <c r="E50" s="138" t="e">
        <f>NA()</f>
        <v>#N/A</v>
      </c>
      <c r="F50" s="138">
        <f>IF(ISNUMBER('実質公債費比率（分子）の構造'!L$53),'実質公債費比率（分子）の構造'!L$53,NA())</f>
        <v>170</v>
      </c>
      <c r="G50" s="138" t="e">
        <f>NA()</f>
        <v>#N/A</v>
      </c>
      <c r="H50" s="138" t="e">
        <f>NA()</f>
        <v>#N/A</v>
      </c>
      <c r="I50" s="138">
        <f>IF(ISNUMBER('実質公債費比率（分子）の構造'!M$53),'実質公債費比率（分子）の構造'!M$53,NA())</f>
        <v>156</v>
      </c>
      <c r="J50" s="138" t="e">
        <f>NA()</f>
        <v>#N/A</v>
      </c>
      <c r="K50" s="138" t="e">
        <f>NA()</f>
        <v>#N/A</v>
      </c>
      <c r="L50" s="138">
        <f>IF(ISNUMBER('実質公債費比率（分子）の構造'!N$53),'実質公債費比率（分子）の構造'!N$53,NA())</f>
        <v>161</v>
      </c>
      <c r="M50" s="138" t="e">
        <f>NA()</f>
        <v>#N/A</v>
      </c>
      <c r="N50" s="138" t="e">
        <f>NA()</f>
        <v>#N/A</v>
      </c>
      <c r="O50" s="138">
        <f>IF(ISNUMBER('実質公債費比率（分子）の構造'!O$53),'実質公債費比率（分子）の構造'!O$53,NA())</f>
        <v>153</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36</v>
      </c>
      <c r="B56" s="137"/>
      <c r="C56" s="137"/>
      <c r="D56" s="137">
        <f>'将来負担比率（分子）の構造'!I$52</f>
        <v>3344</v>
      </c>
      <c r="E56" s="137"/>
      <c r="F56" s="137"/>
      <c r="G56" s="137">
        <f>'将来負担比率（分子）の構造'!J$52</f>
        <v>3176</v>
      </c>
      <c r="H56" s="137"/>
      <c r="I56" s="137"/>
      <c r="J56" s="137">
        <f>'将来負担比率（分子）の構造'!K$52</f>
        <v>2949</v>
      </c>
      <c r="K56" s="137"/>
      <c r="L56" s="137"/>
      <c r="M56" s="137">
        <f>'将来負担比率（分子）の構造'!L$52</f>
        <v>2681</v>
      </c>
      <c r="N56" s="137"/>
      <c r="O56" s="137"/>
      <c r="P56" s="137">
        <f>'将来負担比率（分子）の構造'!M$52</f>
        <v>2572</v>
      </c>
    </row>
    <row r="57" spans="1:16" x14ac:dyDescent="0.2">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2">
      <c r="A58" s="137" t="s">
        <v>34</v>
      </c>
      <c r="B58" s="137"/>
      <c r="C58" s="137"/>
      <c r="D58" s="137">
        <f>'将来負担比率（分子）の構造'!I$50</f>
        <v>2031</v>
      </c>
      <c r="E58" s="137"/>
      <c r="F58" s="137"/>
      <c r="G58" s="137">
        <f>'将来負担比率（分子）の構造'!J$50</f>
        <v>2135</v>
      </c>
      <c r="H58" s="137"/>
      <c r="I58" s="137"/>
      <c r="J58" s="137">
        <f>'将来負担比率（分子）の構造'!K$50</f>
        <v>2293</v>
      </c>
      <c r="K58" s="137"/>
      <c r="L58" s="137"/>
      <c r="M58" s="137">
        <f>'将来負担比率（分子）の構造'!L$50</f>
        <v>2241</v>
      </c>
      <c r="N58" s="137"/>
      <c r="O58" s="137"/>
      <c r="P58" s="137">
        <f>'将来負担比率（分子）の構造'!M$50</f>
        <v>2389</v>
      </c>
    </row>
    <row r="59" spans="1:16" x14ac:dyDescent="0.2">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28</v>
      </c>
      <c r="B62" s="137" t="str">
        <f>'将来負担比率（分子）の構造'!I$45</f>
        <v>-</v>
      </c>
      <c r="C62" s="137"/>
      <c r="D62" s="137"/>
      <c r="E62" s="137" t="str">
        <f>'将来負担比率（分子）の構造'!J$45</f>
        <v>-</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x14ac:dyDescent="0.2">
      <c r="A63" s="137" t="s">
        <v>27</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2">
      <c r="A64" s="137" t="s">
        <v>26</v>
      </c>
      <c r="B64" s="137">
        <f>'将来負担比率（分子）の構造'!I$43</f>
        <v>407</v>
      </c>
      <c r="C64" s="137"/>
      <c r="D64" s="137"/>
      <c r="E64" s="137">
        <f>'将来負担比率（分子）の構造'!J$43</f>
        <v>698</v>
      </c>
      <c r="F64" s="137"/>
      <c r="G64" s="137"/>
      <c r="H64" s="137">
        <f>'将来負担比率（分子）の構造'!K$43</f>
        <v>775</v>
      </c>
      <c r="I64" s="137"/>
      <c r="J64" s="137"/>
      <c r="K64" s="137">
        <f>'将来負担比率（分子）の構造'!L$43</f>
        <v>718</v>
      </c>
      <c r="L64" s="137"/>
      <c r="M64" s="137"/>
      <c r="N64" s="137">
        <f>'将来負担比率（分子）の構造'!M$43</f>
        <v>782</v>
      </c>
      <c r="O64" s="137"/>
      <c r="P64" s="137"/>
    </row>
    <row r="65" spans="1:16" x14ac:dyDescent="0.2">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2">
      <c r="A66" s="137" t="s">
        <v>24</v>
      </c>
      <c r="B66" s="137">
        <f>'将来負担比率（分子）の構造'!I$41</f>
        <v>4240</v>
      </c>
      <c r="C66" s="137"/>
      <c r="D66" s="137"/>
      <c r="E66" s="137">
        <f>'将来負担比率（分子）の構造'!J$41</f>
        <v>3653</v>
      </c>
      <c r="F66" s="137"/>
      <c r="G66" s="137"/>
      <c r="H66" s="137">
        <f>'将来負担比率（分子）の構造'!K$41</f>
        <v>3252</v>
      </c>
      <c r="I66" s="137"/>
      <c r="J66" s="137"/>
      <c r="K66" s="137">
        <f>'将来負担比率（分子）の構造'!L$41</f>
        <v>2874</v>
      </c>
      <c r="L66" s="137"/>
      <c r="M66" s="137"/>
      <c r="N66" s="137">
        <f>'将来負担比率（分子）の構造'!M$41</f>
        <v>2592</v>
      </c>
      <c r="O66" s="137"/>
      <c r="P66" s="137"/>
    </row>
    <row r="67" spans="1:16" x14ac:dyDescent="0.2">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2"/>
  <cols>
    <col min="1" max="143" width="1.63281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209</v>
      </c>
      <c r="C5" s="708"/>
      <c r="D5" s="708"/>
      <c r="E5" s="708"/>
      <c r="F5" s="708"/>
      <c r="G5" s="708"/>
      <c r="H5" s="708"/>
      <c r="I5" s="708"/>
      <c r="J5" s="708"/>
      <c r="K5" s="708"/>
      <c r="L5" s="708"/>
      <c r="M5" s="708"/>
      <c r="N5" s="708"/>
      <c r="O5" s="708"/>
      <c r="P5" s="708"/>
      <c r="Q5" s="709"/>
      <c r="R5" s="670">
        <v>468448</v>
      </c>
      <c r="S5" s="671"/>
      <c r="T5" s="671"/>
      <c r="U5" s="671"/>
      <c r="V5" s="671"/>
      <c r="W5" s="671"/>
      <c r="X5" s="671"/>
      <c r="Y5" s="718"/>
      <c r="Z5" s="731">
        <v>10.199999999999999</v>
      </c>
      <c r="AA5" s="731"/>
      <c r="AB5" s="731"/>
      <c r="AC5" s="731"/>
      <c r="AD5" s="732">
        <v>468448</v>
      </c>
      <c r="AE5" s="732"/>
      <c r="AF5" s="732"/>
      <c r="AG5" s="732"/>
      <c r="AH5" s="732"/>
      <c r="AI5" s="732"/>
      <c r="AJ5" s="732"/>
      <c r="AK5" s="732"/>
      <c r="AL5" s="719">
        <v>23.2</v>
      </c>
      <c r="AM5" s="688"/>
      <c r="AN5" s="688"/>
      <c r="AO5" s="720"/>
      <c r="AP5" s="707" t="s">
        <v>210</v>
      </c>
      <c r="AQ5" s="708"/>
      <c r="AR5" s="708"/>
      <c r="AS5" s="708"/>
      <c r="AT5" s="708"/>
      <c r="AU5" s="708"/>
      <c r="AV5" s="708"/>
      <c r="AW5" s="708"/>
      <c r="AX5" s="708"/>
      <c r="AY5" s="708"/>
      <c r="AZ5" s="708"/>
      <c r="BA5" s="708"/>
      <c r="BB5" s="708"/>
      <c r="BC5" s="708"/>
      <c r="BD5" s="708"/>
      <c r="BE5" s="708"/>
      <c r="BF5" s="709"/>
      <c r="BG5" s="620">
        <v>468448</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2">
      <c r="B6" s="617" t="s">
        <v>215</v>
      </c>
      <c r="C6" s="618"/>
      <c r="D6" s="618"/>
      <c r="E6" s="618"/>
      <c r="F6" s="618"/>
      <c r="G6" s="618"/>
      <c r="H6" s="618"/>
      <c r="I6" s="618"/>
      <c r="J6" s="618"/>
      <c r="K6" s="618"/>
      <c r="L6" s="618"/>
      <c r="M6" s="618"/>
      <c r="N6" s="618"/>
      <c r="O6" s="618"/>
      <c r="P6" s="618"/>
      <c r="Q6" s="619"/>
      <c r="R6" s="620">
        <v>6880</v>
      </c>
      <c r="S6" s="621"/>
      <c r="T6" s="621"/>
      <c r="U6" s="621"/>
      <c r="V6" s="621"/>
      <c r="W6" s="621"/>
      <c r="X6" s="621"/>
      <c r="Y6" s="622"/>
      <c r="Z6" s="673">
        <v>0.1</v>
      </c>
      <c r="AA6" s="673"/>
      <c r="AB6" s="673"/>
      <c r="AC6" s="673"/>
      <c r="AD6" s="674">
        <v>6880</v>
      </c>
      <c r="AE6" s="674"/>
      <c r="AF6" s="674"/>
      <c r="AG6" s="674"/>
      <c r="AH6" s="674"/>
      <c r="AI6" s="674"/>
      <c r="AJ6" s="674"/>
      <c r="AK6" s="674"/>
      <c r="AL6" s="643">
        <v>0.3</v>
      </c>
      <c r="AM6" s="675"/>
      <c r="AN6" s="675"/>
      <c r="AO6" s="676"/>
      <c r="AP6" s="617" t="s">
        <v>216</v>
      </c>
      <c r="AQ6" s="618"/>
      <c r="AR6" s="618"/>
      <c r="AS6" s="618"/>
      <c r="AT6" s="618"/>
      <c r="AU6" s="618"/>
      <c r="AV6" s="618"/>
      <c r="AW6" s="618"/>
      <c r="AX6" s="618"/>
      <c r="AY6" s="618"/>
      <c r="AZ6" s="618"/>
      <c r="BA6" s="618"/>
      <c r="BB6" s="618"/>
      <c r="BC6" s="618"/>
      <c r="BD6" s="618"/>
      <c r="BE6" s="618"/>
      <c r="BF6" s="619"/>
      <c r="BG6" s="620">
        <v>468448</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57973</v>
      </c>
      <c r="CS6" s="621"/>
      <c r="CT6" s="621"/>
      <c r="CU6" s="621"/>
      <c r="CV6" s="621"/>
      <c r="CW6" s="621"/>
      <c r="CX6" s="621"/>
      <c r="CY6" s="622"/>
      <c r="CZ6" s="673">
        <v>1.3</v>
      </c>
      <c r="DA6" s="673"/>
      <c r="DB6" s="673"/>
      <c r="DC6" s="673"/>
      <c r="DD6" s="626" t="s">
        <v>211</v>
      </c>
      <c r="DE6" s="621"/>
      <c r="DF6" s="621"/>
      <c r="DG6" s="621"/>
      <c r="DH6" s="621"/>
      <c r="DI6" s="621"/>
      <c r="DJ6" s="621"/>
      <c r="DK6" s="621"/>
      <c r="DL6" s="621"/>
      <c r="DM6" s="621"/>
      <c r="DN6" s="621"/>
      <c r="DO6" s="621"/>
      <c r="DP6" s="622"/>
      <c r="DQ6" s="626">
        <v>57973</v>
      </c>
      <c r="DR6" s="621"/>
      <c r="DS6" s="621"/>
      <c r="DT6" s="621"/>
      <c r="DU6" s="621"/>
      <c r="DV6" s="621"/>
      <c r="DW6" s="621"/>
      <c r="DX6" s="621"/>
      <c r="DY6" s="621"/>
      <c r="DZ6" s="621"/>
      <c r="EA6" s="621"/>
      <c r="EB6" s="621"/>
      <c r="EC6" s="656"/>
    </row>
    <row r="7" spans="2:143" ht="11.25" customHeight="1" x14ac:dyDescent="0.2">
      <c r="B7" s="617" t="s">
        <v>218</v>
      </c>
      <c r="C7" s="618"/>
      <c r="D7" s="618"/>
      <c r="E7" s="618"/>
      <c r="F7" s="618"/>
      <c r="G7" s="618"/>
      <c r="H7" s="618"/>
      <c r="I7" s="618"/>
      <c r="J7" s="618"/>
      <c r="K7" s="618"/>
      <c r="L7" s="618"/>
      <c r="M7" s="618"/>
      <c r="N7" s="618"/>
      <c r="O7" s="618"/>
      <c r="P7" s="618"/>
      <c r="Q7" s="619"/>
      <c r="R7" s="620">
        <v>1096</v>
      </c>
      <c r="S7" s="621"/>
      <c r="T7" s="621"/>
      <c r="U7" s="621"/>
      <c r="V7" s="621"/>
      <c r="W7" s="621"/>
      <c r="X7" s="621"/>
      <c r="Y7" s="622"/>
      <c r="Z7" s="673">
        <v>0</v>
      </c>
      <c r="AA7" s="673"/>
      <c r="AB7" s="673"/>
      <c r="AC7" s="673"/>
      <c r="AD7" s="674">
        <v>1096</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290708</v>
      </c>
      <c r="BH7" s="621"/>
      <c r="BI7" s="621"/>
      <c r="BJ7" s="621"/>
      <c r="BK7" s="621"/>
      <c r="BL7" s="621"/>
      <c r="BM7" s="621"/>
      <c r="BN7" s="622"/>
      <c r="BO7" s="673">
        <v>62.1</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1280616</v>
      </c>
      <c r="CS7" s="621"/>
      <c r="CT7" s="621"/>
      <c r="CU7" s="621"/>
      <c r="CV7" s="621"/>
      <c r="CW7" s="621"/>
      <c r="CX7" s="621"/>
      <c r="CY7" s="622"/>
      <c r="CZ7" s="673">
        <v>29</v>
      </c>
      <c r="DA7" s="673"/>
      <c r="DB7" s="673"/>
      <c r="DC7" s="673"/>
      <c r="DD7" s="626">
        <v>69989</v>
      </c>
      <c r="DE7" s="621"/>
      <c r="DF7" s="621"/>
      <c r="DG7" s="621"/>
      <c r="DH7" s="621"/>
      <c r="DI7" s="621"/>
      <c r="DJ7" s="621"/>
      <c r="DK7" s="621"/>
      <c r="DL7" s="621"/>
      <c r="DM7" s="621"/>
      <c r="DN7" s="621"/>
      <c r="DO7" s="621"/>
      <c r="DP7" s="622"/>
      <c r="DQ7" s="626">
        <v>959945</v>
      </c>
      <c r="DR7" s="621"/>
      <c r="DS7" s="621"/>
      <c r="DT7" s="621"/>
      <c r="DU7" s="621"/>
      <c r="DV7" s="621"/>
      <c r="DW7" s="621"/>
      <c r="DX7" s="621"/>
      <c r="DY7" s="621"/>
      <c r="DZ7" s="621"/>
      <c r="EA7" s="621"/>
      <c r="EB7" s="621"/>
      <c r="EC7" s="656"/>
    </row>
    <row r="8" spans="2:143" ht="11.25" customHeight="1" x14ac:dyDescent="0.2">
      <c r="B8" s="617" t="s">
        <v>221</v>
      </c>
      <c r="C8" s="618"/>
      <c r="D8" s="618"/>
      <c r="E8" s="618"/>
      <c r="F8" s="618"/>
      <c r="G8" s="618"/>
      <c r="H8" s="618"/>
      <c r="I8" s="618"/>
      <c r="J8" s="618"/>
      <c r="K8" s="618"/>
      <c r="L8" s="618"/>
      <c r="M8" s="618"/>
      <c r="N8" s="618"/>
      <c r="O8" s="618"/>
      <c r="P8" s="618"/>
      <c r="Q8" s="619"/>
      <c r="R8" s="620">
        <v>3585</v>
      </c>
      <c r="S8" s="621"/>
      <c r="T8" s="621"/>
      <c r="U8" s="621"/>
      <c r="V8" s="621"/>
      <c r="W8" s="621"/>
      <c r="X8" s="621"/>
      <c r="Y8" s="622"/>
      <c r="Z8" s="673">
        <v>0.1</v>
      </c>
      <c r="AA8" s="673"/>
      <c r="AB8" s="673"/>
      <c r="AC8" s="673"/>
      <c r="AD8" s="674">
        <v>3585</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6076</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738841</v>
      </c>
      <c r="CS8" s="621"/>
      <c r="CT8" s="621"/>
      <c r="CU8" s="621"/>
      <c r="CV8" s="621"/>
      <c r="CW8" s="621"/>
      <c r="CX8" s="621"/>
      <c r="CY8" s="622"/>
      <c r="CZ8" s="673">
        <v>16.7</v>
      </c>
      <c r="DA8" s="673"/>
      <c r="DB8" s="673"/>
      <c r="DC8" s="673"/>
      <c r="DD8" s="626">
        <v>17643</v>
      </c>
      <c r="DE8" s="621"/>
      <c r="DF8" s="621"/>
      <c r="DG8" s="621"/>
      <c r="DH8" s="621"/>
      <c r="DI8" s="621"/>
      <c r="DJ8" s="621"/>
      <c r="DK8" s="621"/>
      <c r="DL8" s="621"/>
      <c r="DM8" s="621"/>
      <c r="DN8" s="621"/>
      <c r="DO8" s="621"/>
      <c r="DP8" s="622"/>
      <c r="DQ8" s="626">
        <v>444633</v>
      </c>
      <c r="DR8" s="621"/>
      <c r="DS8" s="621"/>
      <c r="DT8" s="621"/>
      <c r="DU8" s="621"/>
      <c r="DV8" s="621"/>
      <c r="DW8" s="621"/>
      <c r="DX8" s="621"/>
      <c r="DY8" s="621"/>
      <c r="DZ8" s="621"/>
      <c r="EA8" s="621"/>
      <c r="EB8" s="621"/>
      <c r="EC8" s="656"/>
    </row>
    <row r="9" spans="2:143" ht="11.25" customHeight="1" x14ac:dyDescent="0.2">
      <c r="B9" s="617" t="s">
        <v>224</v>
      </c>
      <c r="C9" s="618"/>
      <c r="D9" s="618"/>
      <c r="E9" s="618"/>
      <c r="F9" s="618"/>
      <c r="G9" s="618"/>
      <c r="H9" s="618"/>
      <c r="I9" s="618"/>
      <c r="J9" s="618"/>
      <c r="K9" s="618"/>
      <c r="L9" s="618"/>
      <c r="M9" s="618"/>
      <c r="N9" s="618"/>
      <c r="O9" s="618"/>
      <c r="P9" s="618"/>
      <c r="Q9" s="619"/>
      <c r="R9" s="620">
        <v>2087</v>
      </c>
      <c r="S9" s="621"/>
      <c r="T9" s="621"/>
      <c r="U9" s="621"/>
      <c r="V9" s="621"/>
      <c r="W9" s="621"/>
      <c r="X9" s="621"/>
      <c r="Y9" s="622"/>
      <c r="Z9" s="673">
        <v>0</v>
      </c>
      <c r="AA9" s="673"/>
      <c r="AB9" s="673"/>
      <c r="AC9" s="673"/>
      <c r="AD9" s="674">
        <v>2087</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261607</v>
      </c>
      <c r="BH9" s="621"/>
      <c r="BI9" s="621"/>
      <c r="BJ9" s="621"/>
      <c r="BK9" s="621"/>
      <c r="BL9" s="621"/>
      <c r="BM9" s="621"/>
      <c r="BN9" s="622"/>
      <c r="BO9" s="673">
        <v>55.8</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1108138</v>
      </c>
      <c r="CS9" s="621"/>
      <c r="CT9" s="621"/>
      <c r="CU9" s="621"/>
      <c r="CV9" s="621"/>
      <c r="CW9" s="621"/>
      <c r="CX9" s="621"/>
      <c r="CY9" s="622"/>
      <c r="CZ9" s="673">
        <v>25.1</v>
      </c>
      <c r="DA9" s="673"/>
      <c r="DB9" s="673"/>
      <c r="DC9" s="673"/>
      <c r="DD9" s="626">
        <v>242722</v>
      </c>
      <c r="DE9" s="621"/>
      <c r="DF9" s="621"/>
      <c r="DG9" s="621"/>
      <c r="DH9" s="621"/>
      <c r="DI9" s="621"/>
      <c r="DJ9" s="621"/>
      <c r="DK9" s="621"/>
      <c r="DL9" s="621"/>
      <c r="DM9" s="621"/>
      <c r="DN9" s="621"/>
      <c r="DO9" s="621"/>
      <c r="DP9" s="622"/>
      <c r="DQ9" s="626">
        <v>289396</v>
      </c>
      <c r="DR9" s="621"/>
      <c r="DS9" s="621"/>
      <c r="DT9" s="621"/>
      <c r="DU9" s="621"/>
      <c r="DV9" s="621"/>
      <c r="DW9" s="621"/>
      <c r="DX9" s="621"/>
      <c r="DY9" s="621"/>
      <c r="DZ9" s="621"/>
      <c r="EA9" s="621"/>
      <c r="EB9" s="621"/>
      <c r="EC9" s="656"/>
    </row>
    <row r="10" spans="2:143" ht="11.25" customHeight="1" x14ac:dyDescent="0.2">
      <c r="B10" s="617" t="s">
        <v>227</v>
      </c>
      <c r="C10" s="618"/>
      <c r="D10" s="618"/>
      <c r="E10" s="618"/>
      <c r="F10" s="618"/>
      <c r="G10" s="618"/>
      <c r="H10" s="618"/>
      <c r="I10" s="618"/>
      <c r="J10" s="618"/>
      <c r="K10" s="618"/>
      <c r="L10" s="618"/>
      <c r="M10" s="618"/>
      <c r="N10" s="618"/>
      <c r="O10" s="618"/>
      <c r="P10" s="618"/>
      <c r="Q10" s="619"/>
      <c r="R10" s="620">
        <v>66386</v>
      </c>
      <c r="S10" s="621"/>
      <c r="T10" s="621"/>
      <c r="U10" s="621"/>
      <c r="V10" s="621"/>
      <c r="W10" s="621"/>
      <c r="X10" s="621"/>
      <c r="Y10" s="622"/>
      <c r="Z10" s="673">
        <v>1.4</v>
      </c>
      <c r="AA10" s="673"/>
      <c r="AB10" s="673"/>
      <c r="AC10" s="673"/>
      <c r="AD10" s="674">
        <v>66386</v>
      </c>
      <c r="AE10" s="674"/>
      <c r="AF10" s="674"/>
      <c r="AG10" s="674"/>
      <c r="AH10" s="674"/>
      <c r="AI10" s="674"/>
      <c r="AJ10" s="674"/>
      <c r="AK10" s="674"/>
      <c r="AL10" s="643">
        <v>3.3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9293</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2">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13732</v>
      </c>
      <c r="BH11" s="621"/>
      <c r="BI11" s="621"/>
      <c r="BJ11" s="621"/>
      <c r="BK11" s="621"/>
      <c r="BL11" s="621"/>
      <c r="BM11" s="621"/>
      <c r="BN11" s="622"/>
      <c r="BO11" s="673">
        <v>2.9</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58351</v>
      </c>
      <c r="CS11" s="621"/>
      <c r="CT11" s="621"/>
      <c r="CU11" s="621"/>
      <c r="CV11" s="621"/>
      <c r="CW11" s="621"/>
      <c r="CX11" s="621"/>
      <c r="CY11" s="622"/>
      <c r="CZ11" s="673">
        <v>1.3</v>
      </c>
      <c r="DA11" s="673"/>
      <c r="DB11" s="673"/>
      <c r="DC11" s="673"/>
      <c r="DD11" s="626">
        <v>1264</v>
      </c>
      <c r="DE11" s="621"/>
      <c r="DF11" s="621"/>
      <c r="DG11" s="621"/>
      <c r="DH11" s="621"/>
      <c r="DI11" s="621"/>
      <c r="DJ11" s="621"/>
      <c r="DK11" s="621"/>
      <c r="DL11" s="621"/>
      <c r="DM11" s="621"/>
      <c r="DN11" s="621"/>
      <c r="DO11" s="621"/>
      <c r="DP11" s="622"/>
      <c r="DQ11" s="626">
        <v>23287</v>
      </c>
      <c r="DR11" s="621"/>
      <c r="DS11" s="621"/>
      <c r="DT11" s="621"/>
      <c r="DU11" s="621"/>
      <c r="DV11" s="621"/>
      <c r="DW11" s="621"/>
      <c r="DX11" s="621"/>
      <c r="DY11" s="621"/>
      <c r="DZ11" s="621"/>
      <c r="EA11" s="621"/>
      <c r="EB11" s="621"/>
      <c r="EC11" s="656"/>
    </row>
    <row r="12" spans="2:143" ht="11.25" customHeight="1" x14ac:dyDescent="0.2">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144787</v>
      </c>
      <c r="BH12" s="621"/>
      <c r="BI12" s="621"/>
      <c r="BJ12" s="621"/>
      <c r="BK12" s="621"/>
      <c r="BL12" s="621"/>
      <c r="BM12" s="621"/>
      <c r="BN12" s="622"/>
      <c r="BO12" s="673">
        <v>30.9</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151285</v>
      </c>
      <c r="CS12" s="621"/>
      <c r="CT12" s="621"/>
      <c r="CU12" s="621"/>
      <c r="CV12" s="621"/>
      <c r="CW12" s="621"/>
      <c r="CX12" s="621"/>
      <c r="CY12" s="622"/>
      <c r="CZ12" s="673">
        <v>3.4</v>
      </c>
      <c r="DA12" s="673"/>
      <c r="DB12" s="673"/>
      <c r="DC12" s="673"/>
      <c r="DD12" s="626">
        <v>6149</v>
      </c>
      <c r="DE12" s="621"/>
      <c r="DF12" s="621"/>
      <c r="DG12" s="621"/>
      <c r="DH12" s="621"/>
      <c r="DI12" s="621"/>
      <c r="DJ12" s="621"/>
      <c r="DK12" s="621"/>
      <c r="DL12" s="621"/>
      <c r="DM12" s="621"/>
      <c r="DN12" s="621"/>
      <c r="DO12" s="621"/>
      <c r="DP12" s="622"/>
      <c r="DQ12" s="626">
        <v>62171</v>
      </c>
      <c r="DR12" s="621"/>
      <c r="DS12" s="621"/>
      <c r="DT12" s="621"/>
      <c r="DU12" s="621"/>
      <c r="DV12" s="621"/>
      <c r="DW12" s="621"/>
      <c r="DX12" s="621"/>
      <c r="DY12" s="621"/>
      <c r="DZ12" s="621"/>
      <c r="EA12" s="621"/>
      <c r="EB12" s="621"/>
      <c r="EC12" s="656"/>
    </row>
    <row r="13" spans="2:143" ht="11.25" customHeight="1" x14ac:dyDescent="0.2">
      <c r="B13" s="617" t="s">
        <v>236</v>
      </c>
      <c r="C13" s="618"/>
      <c r="D13" s="618"/>
      <c r="E13" s="618"/>
      <c r="F13" s="618"/>
      <c r="G13" s="618"/>
      <c r="H13" s="618"/>
      <c r="I13" s="618"/>
      <c r="J13" s="618"/>
      <c r="K13" s="618"/>
      <c r="L13" s="618"/>
      <c r="M13" s="618"/>
      <c r="N13" s="618"/>
      <c r="O13" s="618"/>
      <c r="P13" s="618"/>
      <c r="Q13" s="619"/>
      <c r="R13" s="620">
        <v>3398</v>
      </c>
      <c r="S13" s="621"/>
      <c r="T13" s="621"/>
      <c r="U13" s="621"/>
      <c r="V13" s="621"/>
      <c r="W13" s="621"/>
      <c r="X13" s="621"/>
      <c r="Y13" s="622"/>
      <c r="Z13" s="673">
        <v>0.1</v>
      </c>
      <c r="AA13" s="673"/>
      <c r="AB13" s="673"/>
      <c r="AC13" s="673"/>
      <c r="AD13" s="674">
        <v>3398</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115584</v>
      </c>
      <c r="BH13" s="621"/>
      <c r="BI13" s="621"/>
      <c r="BJ13" s="621"/>
      <c r="BK13" s="621"/>
      <c r="BL13" s="621"/>
      <c r="BM13" s="621"/>
      <c r="BN13" s="622"/>
      <c r="BO13" s="673">
        <v>24.7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223982</v>
      </c>
      <c r="CS13" s="621"/>
      <c r="CT13" s="621"/>
      <c r="CU13" s="621"/>
      <c r="CV13" s="621"/>
      <c r="CW13" s="621"/>
      <c r="CX13" s="621"/>
      <c r="CY13" s="622"/>
      <c r="CZ13" s="673">
        <v>5.0999999999999996</v>
      </c>
      <c r="DA13" s="673"/>
      <c r="DB13" s="673"/>
      <c r="DC13" s="673"/>
      <c r="DD13" s="626">
        <v>89815</v>
      </c>
      <c r="DE13" s="621"/>
      <c r="DF13" s="621"/>
      <c r="DG13" s="621"/>
      <c r="DH13" s="621"/>
      <c r="DI13" s="621"/>
      <c r="DJ13" s="621"/>
      <c r="DK13" s="621"/>
      <c r="DL13" s="621"/>
      <c r="DM13" s="621"/>
      <c r="DN13" s="621"/>
      <c r="DO13" s="621"/>
      <c r="DP13" s="622"/>
      <c r="DQ13" s="626">
        <v>118070</v>
      </c>
      <c r="DR13" s="621"/>
      <c r="DS13" s="621"/>
      <c r="DT13" s="621"/>
      <c r="DU13" s="621"/>
      <c r="DV13" s="621"/>
      <c r="DW13" s="621"/>
      <c r="DX13" s="621"/>
      <c r="DY13" s="621"/>
      <c r="DZ13" s="621"/>
      <c r="EA13" s="621"/>
      <c r="EB13" s="621"/>
      <c r="EC13" s="656"/>
    </row>
    <row r="14" spans="2:143" ht="11.25" customHeight="1" x14ac:dyDescent="0.2">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8739</v>
      </c>
      <c r="BH14" s="621"/>
      <c r="BI14" s="621"/>
      <c r="BJ14" s="621"/>
      <c r="BK14" s="621"/>
      <c r="BL14" s="621"/>
      <c r="BM14" s="621"/>
      <c r="BN14" s="622"/>
      <c r="BO14" s="673">
        <v>1.9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33742</v>
      </c>
      <c r="CS14" s="621"/>
      <c r="CT14" s="621"/>
      <c r="CU14" s="621"/>
      <c r="CV14" s="621"/>
      <c r="CW14" s="621"/>
      <c r="CX14" s="621"/>
      <c r="CY14" s="622"/>
      <c r="CZ14" s="673">
        <v>0.8</v>
      </c>
      <c r="DA14" s="673"/>
      <c r="DB14" s="673"/>
      <c r="DC14" s="673"/>
      <c r="DD14" s="626">
        <v>1738</v>
      </c>
      <c r="DE14" s="621"/>
      <c r="DF14" s="621"/>
      <c r="DG14" s="621"/>
      <c r="DH14" s="621"/>
      <c r="DI14" s="621"/>
      <c r="DJ14" s="621"/>
      <c r="DK14" s="621"/>
      <c r="DL14" s="621"/>
      <c r="DM14" s="621"/>
      <c r="DN14" s="621"/>
      <c r="DO14" s="621"/>
      <c r="DP14" s="622"/>
      <c r="DQ14" s="626">
        <v>13628</v>
      </c>
      <c r="DR14" s="621"/>
      <c r="DS14" s="621"/>
      <c r="DT14" s="621"/>
      <c r="DU14" s="621"/>
      <c r="DV14" s="621"/>
      <c r="DW14" s="621"/>
      <c r="DX14" s="621"/>
      <c r="DY14" s="621"/>
      <c r="DZ14" s="621"/>
      <c r="EA14" s="621"/>
      <c r="EB14" s="621"/>
      <c r="EC14" s="656"/>
    </row>
    <row r="15" spans="2:143" ht="11.25" customHeight="1" x14ac:dyDescent="0.2">
      <c r="B15" s="617" t="s">
        <v>242</v>
      </c>
      <c r="C15" s="618"/>
      <c r="D15" s="618"/>
      <c r="E15" s="618"/>
      <c r="F15" s="618"/>
      <c r="G15" s="618"/>
      <c r="H15" s="618"/>
      <c r="I15" s="618"/>
      <c r="J15" s="618"/>
      <c r="K15" s="618"/>
      <c r="L15" s="618"/>
      <c r="M15" s="618"/>
      <c r="N15" s="618"/>
      <c r="O15" s="618"/>
      <c r="P15" s="618"/>
      <c r="Q15" s="619"/>
      <c r="R15" s="620">
        <v>268</v>
      </c>
      <c r="S15" s="621"/>
      <c r="T15" s="621"/>
      <c r="U15" s="621"/>
      <c r="V15" s="621"/>
      <c r="W15" s="621"/>
      <c r="X15" s="621"/>
      <c r="Y15" s="622"/>
      <c r="Z15" s="673">
        <v>0</v>
      </c>
      <c r="AA15" s="673"/>
      <c r="AB15" s="673"/>
      <c r="AC15" s="673"/>
      <c r="AD15" s="674">
        <v>268</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24214</v>
      </c>
      <c r="BH15" s="621"/>
      <c r="BI15" s="621"/>
      <c r="BJ15" s="621"/>
      <c r="BK15" s="621"/>
      <c r="BL15" s="621"/>
      <c r="BM15" s="621"/>
      <c r="BN15" s="622"/>
      <c r="BO15" s="673">
        <v>5.2</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251403</v>
      </c>
      <c r="CS15" s="621"/>
      <c r="CT15" s="621"/>
      <c r="CU15" s="621"/>
      <c r="CV15" s="621"/>
      <c r="CW15" s="621"/>
      <c r="CX15" s="621"/>
      <c r="CY15" s="622"/>
      <c r="CZ15" s="673">
        <v>5.7</v>
      </c>
      <c r="DA15" s="673"/>
      <c r="DB15" s="673"/>
      <c r="DC15" s="673"/>
      <c r="DD15" s="626">
        <v>67322</v>
      </c>
      <c r="DE15" s="621"/>
      <c r="DF15" s="621"/>
      <c r="DG15" s="621"/>
      <c r="DH15" s="621"/>
      <c r="DI15" s="621"/>
      <c r="DJ15" s="621"/>
      <c r="DK15" s="621"/>
      <c r="DL15" s="621"/>
      <c r="DM15" s="621"/>
      <c r="DN15" s="621"/>
      <c r="DO15" s="621"/>
      <c r="DP15" s="622"/>
      <c r="DQ15" s="626">
        <v>119586</v>
      </c>
      <c r="DR15" s="621"/>
      <c r="DS15" s="621"/>
      <c r="DT15" s="621"/>
      <c r="DU15" s="621"/>
      <c r="DV15" s="621"/>
      <c r="DW15" s="621"/>
      <c r="DX15" s="621"/>
      <c r="DY15" s="621"/>
      <c r="DZ15" s="621"/>
      <c r="EA15" s="621"/>
      <c r="EB15" s="621"/>
      <c r="EC15" s="656"/>
    </row>
    <row r="16" spans="2:143" ht="11.25" customHeight="1" x14ac:dyDescent="0.2">
      <c r="B16" s="617" t="s">
        <v>245</v>
      </c>
      <c r="C16" s="618"/>
      <c r="D16" s="618"/>
      <c r="E16" s="618"/>
      <c r="F16" s="618"/>
      <c r="G16" s="618"/>
      <c r="H16" s="618"/>
      <c r="I16" s="618"/>
      <c r="J16" s="618"/>
      <c r="K16" s="618"/>
      <c r="L16" s="618"/>
      <c r="M16" s="618"/>
      <c r="N16" s="618"/>
      <c r="O16" s="618"/>
      <c r="P16" s="618"/>
      <c r="Q16" s="619"/>
      <c r="R16" s="620">
        <v>1537907</v>
      </c>
      <c r="S16" s="621"/>
      <c r="T16" s="621"/>
      <c r="U16" s="621"/>
      <c r="V16" s="621"/>
      <c r="W16" s="621"/>
      <c r="X16" s="621"/>
      <c r="Y16" s="622"/>
      <c r="Z16" s="673">
        <v>33.5</v>
      </c>
      <c r="AA16" s="673"/>
      <c r="AB16" s="673"/>
      <c r="AC16" s="673"/>
      <c r="AD16" s="674">
        <v>1328191</v>
      </c>
      <c r="AE16" s="674"/>
      <c r="AF16" s="674"/>
      <c r="AG16" s="674"/>
      <c r="AH16" s="674"/>
      <c r="AI16" s="674"/>
      <c r="AJ16" s="674"/>
      <c r="AK16" s="674"/>
      <c r="AL16" s="643">
        <v>65.8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2">
      <c r="B17" s="617" t="s">
        <v>248</v>
      </c>
      <c r="C17" s="618"/>
      <c r="D17" s="618"/>
      <c r="E17" s="618"/>
      <c r="F17" s="618"/>
      <c r="G17" s="618"/>
      <c r="H17" s="618"/>
      <c r="I17" s="618"/>
      <c r="J17" s="618"/>
      <c r="K17" s="618"/>
      <c r="L17" s="618"/>
      <c r="M17" s="618"/>
      <c r="N17" s="618"/>
      <c r="O17" s="618"/>
      <c r="P17" s="618"/>
      <c r="Q17" s="619"/>
      <c r="R17" s="620">
        <v>1328191</v>
      </c>
      <c r="S17" s="621"/>
      <c r="T17" s="621"/>
      <c r="U17" s="621"/>
      <c r="V17" s="621"/>
      <c r="W17" s="621"/>
      <c r="X17" s="621"/>
      <c r="Y17" s="622"/>
      <c r="Z17" s="673">
        <v>28.9</v>
      </c>
      <c r="AA17" s="673"/>
      <c r="AB17" s="673"/>
      <c r="AC17" s="673"/>
      <c r="AD17" s="674">
        <v>1328191</v>
      </c>
      <c r="AE17" s="674"/>
      <c r="AF17" s="674"/>
      <c r="AG17" s="674"/>
      <c r="AH17" s="674"/>
      <c r="AI17" s="674"/>
      <c r="AJ17" s="674"/>
      <c r="AK17" s="674"/>
      <c r="AL17" s="643">
        <v>65.8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512654</v>
      </c>
      <c r="CS17" s="621"/>
      <c r="CT17" s="621"/>
      <c r="CU17" s="621"/>
      <c r="CV17" s="621"/>
      <c r="CW17" s="621"/>
      <c r="CX17" s="621"/>
      <c r="CY17" s="622"/>
      <c r="CZ17" s="673">
        <v>11.6</v>
      </c>
      <c r="DA17" s="673"/>
      <c r="DB17" s="673"/>
      <c r="DC17" s="673"/>
      <c r="DD17" s="626" t="s">
        <v>112</v>
      </c>
      <c r="DE17" s="621"/>
      <c r="DF17" s="621"/>
      <c r="DG17" s="621"/>
      <c r="DH17" s="621"/>
      <c r="DI17" s="621"/>
      <c r="DJ17" s="621"/>
      <c r="DK17" s="621"/>
      <c r="DL17" s="621"/>
      <c r="DM17" s="621"/>
      <c r="DN17" s="621"/>
      <c r="DO17" s="621"/>
      <c r="DP17" s="622"/>
      <c r="DQ17" s="626">
        <v>512654</v>
      </c>
      <c r="DR17" s="621"/>
      <c r="DS17" s="621"/>
      <c r="DT17" s="621"/>
      <c r="DU17" s="621"/>
      <c r="DV17" s="621"/>
      <c r="DW17" s="621"/>
      <c r="DX17" s="621"/>
      <c r="DY17" s="621"/>
      <c r="DZ17" s="621"/>
      <c r="EA17" s="621"/>
      <c r="EB17" s="621"/>
      <c r="EC17" s="656"/>
    </row>
    <row r="18" spans="2:133" ht="11.25" customHeight="1" x14ac:dyDescent="0.2">
      <c r="B18" s="617" t="s">
        <v>251</v>
      </c>
      <c r="C18" s="618"/>
      <c r="D18" s="618"/>
      <c r="E18" s="618"/>
      <c r="F18" s="618"/>
      <c r="G18" s="618"/>
      <c r="H18" s="618"/>
      <c r="I18" s="618"/>
      <c r="J18" s="618"/>
      <c r="K18" s="618"/>
      <c r="L18" s="618"/>
      <c r="M18" s="618"/>
      <c r="N18" s="618"/>
      <c r="O18" s="618"/>
      <c r="P18" s="618"/>
      <c r="Q18" s="619"/>
      <c r="R18" s="620">
        <v>209716</v>
      </c>
      <c r="S18" s="621"/>
      <c r="T18" s="621"/>
      <c r="U18" s="621"/>
      <c r="V18" s="621"/>
      <c r="W18" s="621"/>
      <c r="X18" s="621"/>
      <c r="Y18" s="622"/>
      <c r="Z18" s="673">
        <v>4.5999999999999996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2">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2">
      <c r="B20" s="617" t="s">
        <v>257</v>
      </c>
      <c r="C20" s="618"/>
      <c r="D20" s="618"/>
      <c r="E20" s="618"/>
      <c r="F20" s="618"/>
      <c r="G20" s="618"/>
      <c r="H20" s="618"/>
      <c r="I20" s="618"/>
      <c r="J20" s="618"/>
      <c r="K20" s="618"/>
      <c r="L20" s="618"/>
      <c r="M20" s="618"/>
      <c r="N20" s="618"/>
      <c r="O20" s="618"/>
      <c r="P20" s="618"/>
      <c r="Q20" s="619"/>
      <c r="R20" s="620">
        <v>2090055</v>
      </c>
      <c r="S20" s="621"/>
      <c r="T20" s="621"/>
      <c r="U20" s="621"/>
      <c r="V20" s="621"/>
      <c r="W20" s="621"/>
      <c r="X20" s="621"/>
      <c r="Y20" s="622"/>
      <c r="Z20" s="673">
        <v>45.5</v>
      </c>
      <c r="AA20" s="673"/>
      <c r="AB20" s="673"/>
      <c r="AC20" s="673"/>
      <c r="AD20" s="674">
        <v>1880339</v>
      </c>
      <c r="AE20" s="674"/>
      <c r="AF20" s="674"/>
      <c r="AG20" s="674"/>
      <c r="AH20" s="674"/>
      <c r="AI20" s="674"/>
      <c r="AJ20" s="674"/>
      <c r="AK20" s="674"/>
      <c r="AL20" s="643">
        <v>93.2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4416985</v>
      </c>
      <c r="CS20" s="621"/>
      <c r="CT20" s="621"/>
      <c r="CU20" s="621"/>
      <c r="CV20" s="621"/>
      <c r="CW20" s="621"/>
      <c r="CX20" s="621"/>
      <c r="CY20" s="622"/>
      <c r="CZ20" s="673">
        <v>100</v>
      </c>
      <c r="DA20" s="673"/>
      <c r="DB20" s="673"/>
      <c r="DC20" s="673"/>
      <c r="DD20" s="626">
        <v>496642</v>
      </c>
      <c r="DE20" s="621"/>
      <c r="DF20" s="621"/>
      <c r="DG20" s="621"/>
      <c r="DH20" s="621"/>
      <c r="DI20" s="621"/>
      <c r="DJ20" s="621"/>
      <c r="DK20" s="621"/>
      <c r="DL20" s="621"/>
      <c r="DM20" s="621"/>
      <c r="DN20" s="621"/>
      <c r="DO20" s="621"/>
      <c r="DP20" s="622"/>
      <c r="DQ20" s="626">
        <v>2601343</v>
      </c>
      <c r="DR20" s="621"/>
      <c r="DS20" s="621"/>
      <c r="DT20" s="621"/>
      <c r="DU20" s="621"/>
      <c r="DV20" s="621"/>
      <c r="DW20" s="621"/>
      <c r="DX20" s="621"/>
      <c r="DY20" s="621"/>
      <c r="DZ20" s="621"/>
      <c r="EA20" s="621"/>
      <c r="EB20" s="621"/>
      <c r="EC20" s="656"/>
    </row>
    <row r="21" spans="2:133" ht="11.25" customHeight="1" x14ac:dyDescent="0.2">
      <c r="B21" s="617" t="s">
        <v>260</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262</v>
      </c>
      <c r="C22" s="618"/>
      <c r="D22" s="618"/>
      <c r="E22" s="618"/>
      <c r="F22" s="618"/>
      <c r="G22" s="618"/>
      <c r="H22" s="618"/>
      <c r="I22" s="618"/>
      <c r="J22" s="618"/>
      <c r="K22" s="618"/>
      <c r="L22" s="618"/>
      <c r="M22" s="618"/>
      <c r="N22" s="618"/>
      <c r="O22" s="618"/>
      <c r="P22" s="618"/>
      <c r="Q22" s="619"/>
      <c r="R22" s="620">
        <v>5266</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265</v>
      </c>
      <c r="C23" s="618"/>
      <c r="D23" s="618"/>
      <c r="E23" s="618"/>
      <c r="F23" s="618"/>
      <c r="G23" s="618"/>
      <c r="H23" s="618"/>
      <c r="I23" s="618"/>
      <c r="J23" s="618"/>
      <c r="K23" s="618"/>
      <c r="L23" s="618"/>
      <c r="M23" s="618"/>
      <c r="N23" s="618"/>
      <c r="O23" s="618"/>
      <c r="P23" s="618"/>
      <c r="Q23" s="619"/>
      <c r="R23" s="620">
        <v>305262</v>
      </c>
      <c r="S23" s="621"/>
      <c r="T23" s="621"/>
      <c r="U23" s="621"/>
      <c r="V23" s="621"/>
      <c r="W23" s="621"/>
      <c r="X23" s="621"/>
      <c r="Y23" s="622"/>
      <c r="Z23" s="673">
        <v>6.6</v>
      </c>
      <c r="AA23" s="673"/>
      <c r="AB23" s="673"/>
      <c r="AC23" s="673"/>
      <c r="AD23" s="674">
        <v>1459</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2">
      <c r="B24" s="617" t="s">
        <v>272</v>
      </c>
      <c r="C24" s="618"/>
      <c r="D24" s="618"/>
      <c r="E24" s="618"/>
      <c r="F24" s="618"/>
      <c r="G24" s="618"/>
      <c r="H24" s="618"/>
      <c r="I24" s="618"/>
      <c r="J24" s="618"/>
      <c r="K24" s="618"/>
      <c r="L24" s="618"/>
      <c r="M24" s="618"/>
      <c r="N24" s="618"/>
      <c r="O24" s="618"/>
      <c r="P24" s="618"/>
      <c r="Q24" s="619"/>
      <c r="R24" s="620">
        <v>14247</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1597048</v>
      </c>
      <c r="CS24" s="671"/>
      <c r="CT24" s="671"/>
      <c r="CU24" s="671"/>
      <c r="CV24" s="671"/>
      <c r="CW24" s="671"/>
      <c r="CX24" s="671"/>
      <c r="CY24" s="718"/>
      <c r="CZ24" s="722">
        <v>36.200000000000003</v>
      </c>
      <c r="DA24" s="723"/>
      <c r="DB24" s="723"/>
      <c r="DC24" s="724"/>
      <c r="DD24" s="717">
        <v>1240790</v>
      </c>
      <c r="DE24" s="671"/>
      <c r="DF24" s="671"/>
      <c r="DG24" s="671"/>
      <c r="DH24" s="671"/>
      <c r="DI24" s="671"/>
      <c r="DJ24" s="671"/>
      <c r="DK24" s="718"/>
      <c r="DL24" s="717">
        <v>1239488</v>
      </c>
      <c r="DM24" s="671"/>
      <c r="DN24" s="671"/>
      <c r="DO24" s="671"/>
      <c r="DP24" s="671"/>
      <c r="DQ24" s="671"/>
      <c r="DR24" s="671"/>
      <c r="DS24" s="671"/>
      <c r="DT24" s="671"/>
      <c r="DU24" s="671"/>
      <c r="DV24" s="718"/>
      <c r="DW24" s="719">
        <v>59</v>
      </c>
      <c r="DX24" s="688"/>
      <c r="DY24" s="688"/>
      <c r="DZ24" s="688"/>
      <c r="EA24" s="688"/>
      <c r="EB24" s="688"/>
      <c r="EC24" s="720"/>
    </row>
    <row r="25" spans="2:133" ht="11.25" customHeight="1" x14ac:dyDescent="0.2">
      <c r="B25" s="617" t="s">
        <v>275</v>
      </c>
      <c r="C25" s="618"/>
      <c r="D25" s="618"/>
      <c r="E25" s="618"/>
      <c r="F25" s="618"/>
      <c r="G25" s="618"/>
      <c r="H25" s="618"/>
      <c r="I25" s="618"/>
      <c r="J25" s="618"/>
      <c r="K25" s="618"/>
      <c r="L25" s="618"/>
      <c r="M25" s="618"/>
      <c r="N25" s="618"/>
      <c r="O25" s="618"/>
      <c r="P25" s="618"/>
      <c r="Q25" s="619"/>
      <c r="R25" s="620">
        <v>331258</v>
      </c>
      <c r="S25" s="621"/>
      <c r="T25" s="621"/>
      <c r="U25" s="621"/>
      <c r="V25" s="621"/>
      <c r="W25" s="621"/>
      <c r="X25" s="621"/>
      <c r="Y25" s="622"/>
      <c r="Z25" s="673">
        <v>7.2</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996858</v>
      </c>
      <c r="CS25" s="639"/>
      <c r="CT25" s="639"/>
      <c r="CU25" s="639"/>
      <c r="CV25" s="639"/>
      <c r="CW25" s="639"/>
      <c r="CX25" s="639"/>
      <c r="CY25" s="640"/>
      <c r="CZ25" s="623">
        <v>22.6</v>
      </c>
      <c r="DA25" s="641"/>
      <c r="DB25" s="641"/>
      <c r="DC25" s="642"/>
      <c r="DD25" s="626">
        <v>705924</v>
      </c>
      <c r="DE25" s="639"/>
      <c r="DF25" s="639"/>
      <c r="DG25" s="639"/>
      <c r="DH25" s="639"/>
      <c r="DI25" s="639"/>
      <c r="DJ25" s="639"/>
      <c r="DK25" s="640"/>
      <c r="DL25" s="626">
        <v>704622</v>
      </c>
      <c r="DM25" s="639"/>
      <c r="DN25" s="639"/>
      <c r="DO25" s="639"/>
      <c r="DP25" s="639"/>
      <c r="DQ25" s="639"/>
      <c r="DR25" s="639"/>
      <c r="DS25" s="639"/>
      <c r="DT25" s="639"/>
      <c r="DU25" s="639"/>
      <c r="DV25" s="640"/>
      <c r="DW25" s="643">
        <v>33.5</v>
      </c>
      <c r="DX25" s="644"/>
      <c r="DY25" s="644"/>
      <c r="DZ25" s="644"/>
      <c r="EA25" s="644"/>
      <c r="EB25" s="644"/>
      <c r="EC25" s="645"/>
    </row>
    <row r="26" spans="2:133" ht="11.25" customHeight="1" x14ac:dyDescent="0.2">
      <c r="B26" s="714" t="s">
        <v>278</v>
      </c>
      <c r="C26" s="715"/>
      <c r="D26" s="715"/>
      <c r="E26" s="715"/>
      <c r="F26" s="715"/>
      <c r="G26" s="715"/>
      <c r="H26" s="715"/>
      <c r="I26" s="715"/>
      <c r="J26" s="715"/>
      <c r="K26" s="715"/>
      <c r="L26" s="715"/>
      <c r="M26" s="715"/>
      <c r="N26" s="715"/>
      <c r="O26" s="715"/>
      <c r="P26" s="715"/>
      <c r="Q26" s="716"/>
      <c r="R26" s="620">
        <v>121069</v>
      </c>
      <c r="S26" s="621"/>
      <c r="T26" s="621"/>
      <c r="U26" s="621"/>
      <c r="V26" s="621"/>
      <c r="W26" s="621"/>
      <c r="X26" s="621"/>
      <c r="Y26" s="622"/>
      <c r="Z26" s="673">
        <v>2.6</v>
      </c>
      <c r="AA26" s="673"/>
      <c r="AB26" s="673"/>
      <c r="AC26" s="673"/>
      <c r="AD26" s="674">
        <v>121069</v>
      </c>
      <c r="AE26" s="674"/>
      <c r="AF26" s="674"/>
      <c r="AG26" s="674"/>
      <c r="AH26" s="674"/>
      <c r="AI26" s="674"/>
      <c r="AJ26" s="674"/>
      <c r="AK26" s="674"/>
      <c r="AL26" s="643">
        <v>6</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700620</v>
      </c>
      <c r="CS26" s="621"/>
      <c r="CT26" s="621"/>
      <c r="CU26" s="621"/>
      <c r="CV26" s="621"/>
      <c r="CW26" s="621"/>
      <c r="CX26" s="621"/>
      <c r="CY26" s="622"/>
      <c r="CZ26" s="623">
        <v>15.9</v>
      </c>
      <c r="DA26" s="641"/>
      <c r="DB26" s="641"/>
      <c r="DC26" s="642"/>
      <c r="DD26" s="626">
        <v>449437</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2">
      <c r="B27" s="617" t="s">
        <v>281</v>
      </c>
      <c r="C27" s="618"/>
      <c r="D27" s="618"/>
      <c r="E27" s="618"/>
      <c r="F27" s="618"/>
      <c r="G27" s="618"/>
      <c r="H27" s="618"/>
      <c r="I27" s="618"/>
      <c r="J27" s="618"/>
      <c r="K27" s="618"/>
      <c r="L27" s="618"/>
      <c r="M27" s="618"/>
      <c r="N27" s="618"/>
      <c r="O27" s="618"/>
      <c r="P27" s="618"/>
      <c r="Q27" s="619"/>
      <c r="R27" s="620">
        <v>980720</v>
      </c>
      <c r="S27" s="621"/>
      <c r="T27" s="621"/>
      <c r="U27" s="621"/>
      <c r="V27" s="621"/>
      <c r="W27" s="621"/>
      <c r="X27" s="621"/>
      <c r="Y27" s="622"/>
      <c r="Z27" s="673">
        <v>21.3</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468448</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87536</v>
      </c>
      <c r="CS27" s="639"/>
      <c r="CT27" s="639"/>
      <c r="CU27" s="639"/>
      <c r="CV27" s="639"/>
      <c r="CW27" s="639"/>
      <c r="CX27" s="639"/>
      <c r="CY27" s="640"/>
      <c r="CZ27" s="623">
        <v>2</v>
      </c>
      <c r="DA27" s="641"/>
      <c r="DB27" s="641"/>
      <c r="DC27" s="642"/>
      <c r="DD27" s="626">
        <v>22212</v>
      </c>
      <c r="DE27" s="639"/>
      <c r="DF27" s="639"/>
      <c r="DG27" s="639"/>
      <c r="DH27" s="639"/>
      <c r="DI27" s="639"/>
      <c r="DJ27" s="639"/>
      <c r="DK27" s="640"/>
      <c r="DL27" s="626">
        <v>22212</v>
      </c>
      <c r="DM27" s="639"/>
      <c r="DN27" s="639"/>
      <c r="DO27" s="639"/>
      <c r="DP27" s="639"/>
      <c r="DQ27" s="639"/>
      <c r="DR27" s="639"/>
      <c r="DS27" s="639"/>
      <c r="DT27" s="639"/>
      <c r="DU27" s="639"/>
      <c r="DV27" s="640"/>
      <c r="DW27" s="643">
        <v>1.1000000000000001</v>
      </c>
      <c r="DX27" s="644"/>
      <c r="DY27" s="644"/>
      <c r="DZ27" s="644"/>
      <c r="EA27" s="644"/>
      <c r="EB27" s="644"/>
      <c r="EC27" s="645"/>
    </row>
    <row r="28" spans="2:133" ht="11.25" customHeight="1" x14ac:dyDescent="0.2">
      <c r="B28" s="617" t="s">
        <v>284</v>
      </c>
      <c r="C28" s="618"/>
      <c r="D28" s="618"/>
      <c r="E28" s="618"/>
      <c r="F28" s="618"/>
      <c r="G28" s="618"/>
      <c r="H28" s="618"/>
      <c r="I28" s="618"/>
      <c r="J28" s="618"/>
      <c r="K28" s="618"/>
      <c r="L28" s="618"/>
      <c r="M28" s="618"/>
      <c r="N28" s="618"/>
      <c r="O28" s="618"/>
      <c r="P28" s="618"/>
      <c r="Q28" s="619"/>
      <c r="R28" s="620">
        <v>44265</v>
      </c>
      <c r="S28" s="621"/>
      <c r="T28" s="621"/>
      <c r="U28" s="621"/>
      <c r="V28" s="621"/>
      <c r="W28" s="621"/>
      <c r="X28" s="621"/>
      <c r="Y28" s="622"/>
      <c r="Z28" s="673">
        <v>1</v>
      </c>
      <c r="AA28" s="673"/>
      <c r="AB28" s="673"/>
      <c r="AC28" s="673"/>
      <c r="AD28" s="674">
        <v>14849</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512654</v>
      </c>
      <c r="CS28" s="621"/>
      <c r="CT28" s="621"/>
      <c r="CU28" s="621"/>
      <c r="CV28" s="621"/>
      <c r="CW28" s="621"/>
      <c r="CX28" s="621"/>
      <c r="CY28" s="622"/>
      <c r="CZ28" s="623">
        <v>11.6</v>
      </c>
      <c r="DA28" s="641"/>
      <c r="DB28" s="641"/>
      <c r="DC28" s="642"/>
      <c r="DD28" s="626">
        <v>512654</v>
      </c>
      <c r="DE28" s="621"/>
      <c r="DF28" s="621"/>
      <c r="DG28" s="621"/>
      <c r="DH28" s="621"/>
      <c r="DI28" s="621"/>
      <c r="DJ28" s="621"/>
      <c r="DK28" s="622"/>
      <c r="DL28" s="626">
        <v>512654</v>
      </c>
      <c r="DM28" s="621"/>
      <c r="DN28" s="621"/>
      <c r="DO28" s="621"/>
      <c r="DP28" s="621"/>
      <c r="DQ28" s="621"/>
      <c r="DR28" s="621"/>
      <c r="DS28" s="621"/>
      <c r="DT28" s="621"/>
      <c r="DU28" s="621"/>
      <c r="DV28" s="622"/>
      <c r="DW28" s="643">
        <v>24.4</v>
      </c>
      <c r="DX28" s="644"/>
      <c r="DY28" s="644"/>
      <c r="DZ28" s="644"/>
      <c r="EA28" s="644"/>
      <c r="EB28" s="644"/>
      <c r="EC28" s="645"/>
    </row>
    <row r="29" spans="2:133" ht="11.25" customHeight="1" x14ac:dyDescent="0.2">
      <c r="B29" s="617" t="s">
        <v>286</v>
      </c>
      <c r="C29" s="618"/>
      <c r="D29" s="618"/>
      <c r="E29" s="618"/>
      <c r="F29" s="618"/>
      <c r="G29" s="618"/>
      <c r="H29" s="618"/>
      <c r="I29" s="618"/>
      <c r="J29" s="618"/>
      <c r="K29" s="618"/>
      <c r="L29" s="618"/>
      <c r="M29" s="618"/>
      <c r="N29" s="618"/>
      <c r="O29" s="618"/>
      <c r="P29" s="618"/>
      <c r="Q29" s="619"/>
      <c r="R29" s="620">
        <v>3040</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512654</v>
      </c>
      <c r="CS29" s="639"/>
      <c r="CT29" s="639"/>
      <c r="CU29" s="639"/>
      <c r="CV29" s="639"/>
      <c r="CW29" s="639"/>
      <c r="CX29" s="639"/>
      <c r="CY29" s="640"/>
      <c r="CZ29" s="623">
        <v>11.6</v>
      </c>
      <c r="DA29" s="641"/>
      <c r="DB29" s="641"/>
      <c r="DC29" s="642"/>
      <c r="DD29" s="626">
        <v>512654</v>
      </c>
      <c r="DE29" s="639"/>
      <c r="DF29" s="639"/>
      <c r="DG29" s="639"/>
      <c r="DH29" s="639"/>
      <c r="DI29" s="639"/>
      <c r="DJ29" s="639"/>
      <c r="DK29" s="640"/>
      <c r="DL29" s="626">
        <v>512654</v>
      </c>
      <c r="DM29" s="639"/>
      <c r="DN29" s="639"/>
      <c r="DO29" s="639"/>
      <c r="DP29" s="639"/>
      <c r="DQ29" s="639"/>
      <c r="DR29" s="639"/>
      <c r="DS29" s="639"/>
      <c r="DT29" s="639"/>
      <c r="DU29" s="639"/>
      <c r="DV29" s="640"/>
      <c r="DW29" s="643">
        <v>24.4</v>
      </c>
      <c r="DX29" s="644"/>
      <c r="DY29" s="644"/>
      <c r="DZ29" s="644"/>
      <c r="EA29" s="644"/>
      <c r="EB29" s="644"/>
      <c r="EC29" s="645"/>
    </row>
    <row r="30" spans="2:133" ht="11.25" customHeight="1" x14ac:dyDescent="0.2">
      <c r="B30" s="617" t="s">
        <v>290</v>
      </c>
      <c r="C30" s="618"/>
      <c r="D30" s="618"/>
      <c r="E30" s="618"/>
      <c r="F30" s="618"/>
      <c r="G30" s="618"/>
      <c r="H30" s="618"/>
      <c r="I30" s="618"/>
      <c r="J30" s="618"/>
      <c r="K30" s="618"/>
      <c r="L30" s="618"/>
      <c r="M30" s="618"/>
      <c r="N30" s="618"/>
      <c r="O30" s="618"/>
      <c r="P30" s="618"/>
      <c r="Q30" s="619"/>
      <c r="R30" s="620">
        <v>215733</v>
      </c>
      <c r="S30" s="621"/>
      <c r="T30" s="621"/>
      <c r="U30" s="621"/>
      <c r="V30" s="621"/>
      <c r="W30" s="621"/>
      <c r="X30" s="621"/>
      <c r="Y30" s="622"/>
      <c r="Z30" s="673">
        <v>4.7</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98.8</v>
      </c>
      <c r="BN30" s="687"/>
      <c r="BO30" s="687"/>
      <c r="BP30" s="687"/>
      <c r="BQ30" s="689"/>
      <c r="BR30" s="686">
        <v>99.7</v>
      </c>
      <c r="BS30" s="687"/>
      <c r="BT30" s="687"/>
      <c r="BU30" s="687"/>
      <c r="BV30" s="687"/>
      <c r="BW30" s="687"/>
      <c r="BX30" s="688">
        <v>99.1</v>
      </c>
      <c r="BY30" s="687"/>
      <c r="BZ30" s="687"/>
      <c r="CA30" s="687"/>
      <c r="CB30" s="689"/>
      <c r="CD30" s="692"/>
      <c r="CE30" s="693"/>
      <c r="CF30" s="657" t="s">
        <v>293</v>
      </c>
      <c r="CG30" s="654"/>
      <c r="CH30" s="654"/>
      <c r="CI30" s="654"/>
      <c r="CJ30" s="654"/>
      <c r="CK30" s="654"/>
      <c r="CL30" s="654"/>
      <c r="CM30" s="654"/>
      <c r="CN30" s="654"/>
      <c r="CO30" s="654"/>
      <c r="CP30" s="654"/>
      <c r="CQ30" s="655"/>
      <c r="CR30" s="620">
        <v>480213</v>
      </c>
      <c r="CS30" s="621"/>
      <c r="CT30" s="621"/>
      <c r="CU30" s="621"/>
      <c r="CV30" s="621"/>
      <c r="CW30" s="621"/>
      <c r="CX30" s="621"/>
      <c r="CY30" s="622"/>
      <c r="CZ30" s="623">
        <v>10.9</v>
      </c>
      <c r="DA30" s="641"/>
      <c r="DB30" s="641"/>
      <c r="DC30" s="642"/>
      <c r="DD30" s="626">
        <v>480213</v>
      </c>
      <c r="DE30" s="621"/>
      <c r="DF30" s="621"/>
      <c r="DG30" s="621"/>
      <c r="DH30" s="621"/>
      <c r="DI30" s="621"/>
      <c r="DJ30" s="621"/>
      <c r="DK30" s="622"/>
      <c r="DL30" s="626">
        <v>480213</v>
      </c>
      <c r="DM30" s="621"/>
      <c r="DN30" s="621"/>
      <c r="DO30" s="621"/>
      <c r="DP30" s="621"/>
      <c r="DQ30" s="621"/>
      <c r="DR30" s="621"/>
      <c r="DS30" s="621"/>
      <c r="DT30" s="621"/>
      <c r="DU30" s="621"/>
      <c r="DV30" s="622"/>
      <c r="DW30" s="643">
        <v>22.9</v>
      </c>
      <c r="DX30" s="644"/>
      <c r="DY30" s="644"/>
      <c r="DZ30" s="644"/>
      <c r="EA30" s="644"/>
      <c r="EB30" s="644"/>
      <c r="EC30" s="645"/>
    </row>
    <row r="31" spans="2:133" ht="11.25" customHeight="1" x14ac:dyDescent="0.2">
      <c r="B31" s="617" t="s">
        <v>294</v>
      </c>
      <c r="C31" s="618"/>
      <c r="D31" s="618"/>
      <c r="E31" s="618"/>
      <c r="F31" s="618"/>
      <c r="G31" s="618"/>
      <c r="H31" s="618"/>
      <c r="I31" s="618"/>
      <c r="J31" s="618"/>
      <c r="K31" s="618"/>
      <c r="L31" s="618"/>
      <c r="M31" s="618"/>
      <c r="N31" s="618"/>
      <c r="O31" s="618"/>
      <c r="P31" s="618"/>
      <c r="Q31" s="619"/>
      <c r="R31" s="620">
        <v>197930</v>
      </c>
      <c r="S31" s="621"/>
      <c r="T31" s="621"/>
      <c r="U31" s="621"/>
      <c r="V31" s="621"/>
      <c r="W31" s="621"/>
      <c r="X31" s="621"/>
      <c r="Y31" s="622"/>
      <c r="Z31" s="673">
        <v>4.3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98.7</v>
      </c>
      <c r="BN31" s="685"/>
      <c r="BO31" s="685"/>
      <c r="BP31" s="685"/>
      <c r="BQ31" s="649"/>
      <c r="BR31" s="684">
        <v>99.6</v>
      </c>
      <c r="BS31" s="639"/>
      <c r="BT31" s="639"/>
      <c r="BU31" s="639"/>
      <c r="BV31" s="639"/>
      <c r="BW31" s="639"/>
      <c r="BX31" s="675">
        <v>99</v>
      </c>
      <c r="BY31" s="685"/>
      <c r="BZ31" s="685"/>
      <c r="CA31" s="685"/>
      <c r="CB31" s="649"/>
      <c r="CD31" s="692"/>
      <c r="CE31" s="693"/>
      <c r="CF31" s="657" t="s">
        <v>297</v>
      </c>
      <c r="CG31" s="654"/>
      <c r="CH31" s="654"/>
      <c r="CI31" s="654"/>
      <c r="CJ31" s="654"/>
      <c r="CK31" s="654"/>
      <c r="CL31" s="654"/>
      <c r="CM31" s="654"/>
      <c r="CN31" s="654"/>
      <c r="CO31" s="654"/>
      <c r="CP31" s="654"/>
      <c r="CQ31" s="655"/>
      <c r="CR31" s="620">
        <v>32441</v>
      </c>
      <c r="CS31" s="639"/>
      <c r="CT31" s="639"/>
      <c r="CU31" s="639"/>
      <c r="CV31" s="639"/>
      <c r="CW31" s="639"/>
      <c r="CX31" s="639"/>
      <c r="CY31" s="640"/>
      <c r="CZ31" s="623">
        <v>0.7</v>
      </c>
      <c r="DA31" s="641"/>
      <c r="DB31" s="641"/>
      <c r="DC31" s="642"/>
      <c r="DD31" s="626">
        <v>32441</v>
      </c>
      <c r="DE31" s="639"/>
      <c r="DF31" s="639"/>
      <c r="DG31" s="639"/>
      <c r="DH31" s="639"/>
      <c r="DI31" s="639"/>
      <c r="DJ31" s="639"/>
      <c r="DK31" s="640"/>
      <c r="DL31" s="626">
        <v>32441</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2">
      <c r="B32" s="617" t="s">
        <v>298</v>
      </c>
      <c r="C32" s="618"/>
      <c r="D32" s="618"/>
      <c r="E32" s="618"/>
      <c r="F32" s="618"/>
      <c r="G32" s="618"/>
      <c r="H32" s="618"/>
      <c r="I32" s="618"/>
      <c r="J32" s="618"/>
      <c r="K32" s="618"/>
      <c r="L32" s="618"/>
      <c r="M32" s="618"/>
      <c r="N32" s="618"/>
      <c r="O32" s="618"/>
      <c r="P32" s="618"/>
      <c r="Q32" s="619"/>
      <c r="R32" s="620">
        <v>78673</v>
      </c>
      <c r="S32" s="621"/>
      <c r="T32" s="621"/>
      <c r="U32" s="621"/>
      <c r="V32" s="621"/>
      <c r="W32" s="621"/>
      <c r="X32" s="621"/>
      <c r="Y32" s="622"/>
      <c r="Z32" s="673">
        <v>1.7</v>
      </c>
      <c r="AA32" s="673"/>
      <c r="AB32" s="673"/>
      <c r="AC32" s="673"/>
      <c r="AD32" s="674">
        <v>29</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99.5</v>
      </c>
      <c r="BH32" s="605"/>
      <c r="BI32" s="605"/>
      <c r="BJ32" s="605"/>
      <c r="BK32" s="605"/>
      <c r="BL32" s="605"/>
      <c r="BM32" s="668">
        <v>98.7</v>
      </c>
      <c r="BN32" s="605"/>
      <c r="BO32" s="605"/>
      <c r="BP32" s="605"/>
      <c r="BQ32" s="662"/>
      <c r="BR32" s="683">
        <v>99.8</v>
      </c>
      <c r="BS32" s="605"/>
      <c r="BT32" s="605"/>
      <c r="BU32" s="605"/>
      <c r="BV32" s="605"/>
      <c r="BW32" s="605"/>
      <c r="BX32" s="668">
        <v>98.8</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2">
      <c r="B33" s="617" t="s">
        <v>301</v>
      </c>
      <c r="C33" s="618"/>
      <c r="D33" s="618"/>
      <c r="E33" s="618"/>
      <c r="F33" s="618"/>
      <c r="G33" s="618"/>
      <c r="H33" s="618"/>
      <c r="I33" s="618"/>
      <c r="J33" s="618"/>
      <c r="K33" s="618"/>
      <c r="L33" s="618"/>
      <c r="M33" s="618"/>
      <c r="N33" s="618"/>
      <c r="O33" s="618"/>
      <c r="P33" s="618"/>
      <c r="Q33" s="619"/>
      <c r="R33" s="620">
        <v>210000</v>
      </c>
      <c r="S33" s="621"/>
      <c r="T33" s="621"/>
      <c r="U33" s="621"/>
      <c r="V33" s="621"/>
      <c r="W33" s="621"/>
      <c r="X33" s="621"/>
      <c r="Y33" s="622"/>
      <c r="Z33" s="673">
        <v>4.5999999999999996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2323295</v>
      </c>
      <c r="CS33" s="639"/>
      <c r="CT33" s="639"/>
      <c r="CU33" s="639"/>
      <c r="CV33" s="639"/>
      <c r="CW33" s="639"/>
      <c r="CX33" s="639"/>
      <c r="CY33" s="640"/>
      <c r="CZ33" s="623">
        <v>52.6</v>
      </c>
      <c r="DA33" s="641"/>
      <c r="DB33" s="641"/>
      <c r="DC33" s="642"/>
      <c r="DD33" s="626">
        <v>1265407</v>
      </c>
      <c r="DE33" s="639"/>
      <c r="DF33" s="639"/>
      <c r="DG33" s="639"/>
      <c r="DH33" s="639"/>
      <c r="DI33" s="639"/>
      <c r="DJ33" s="639"/>
      <c r="DK33" s="640"/>
      <c r="DL33" s="626">
        <v>515006</v>
      </c>
      <c r="DM33" s="639"/>
      <c r="DN33" s="639"/>
      <c r="DO33" s="639"/>
      <c r="DP33" s="639"/>
      <c r="DQ33" s="639"/>
      <c r="DR33" s="639"/>
      <c r="DS33" s="639"/>
      <c r="DT33" s="639"/>
      <c r="DU33" s="639"/>
      <c r="DV33" s="640"/>
      <c r="DW33" s="643">
        <v>24.5</v>
      </c>
      <c r="DX33" s="644"/>
      <c r="DY33" s="644"/>
      <c r="DZ33" s="644"/>
      <c r="EA33" s="644"/>
      <c r="EB33" s="644"/>
      <c r="EC33" s="645"/>
    </row>
    <row r="34" spans="2:133" ht="11.25" customHeight="1" x14ac:dyDescent="0.2">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1289067</v>
      </c>
      <c r="CS34" s="621"/>
      <c r="CT34" s="621"/>
      <c r="CU34" s="621"/>
      <c r="CV34" s="621"/>
      <c r="CW34" s="621"/>
      <c r="CX34" s="621"/>
      <c r="CY34" s="622"/>
      <c r="CZ34" s="623">
        <v>29.2</v>
      </c>
      <c r="DA34" s="641"/>
      <c r="DB34" s="641"/>
      <c r="DC34" s="642"/>
      <c r="DD34" s="626">
        <v>426616</v>
      </c>
      <c r="DE34" s="621"/>
      <c r="DF34" s="621"/>
      <c r="DG34" s="621"/>
      <c r="DH34" s="621"/>
      <c r="DI34" s="621"/>
      <c r="DJ34" s="621"/>
      <c r="DK34" s="622"/>
      <c r="DL34" s="626">
        <v>345917</v>
      </c>
      <c r="DM34" s="621"/>
      <c r="DN34" s="621"/>
      <c r="DO34" s="621"/>
      <c r="DP34" s="621"/>
      <c r="DQ34" s="621"/>
      <c r="DR34" s="621"/>
      <c r="DS34" s="621"/>
      <c r="DT34" s="621"/>
      <c r="DU34" s="621"/>
      <c r="DV34" s="622"/>
      <c r="DW34" s="643">
        <v>16.5</v>
      </c>
      <c r="DX34" s="644"/>
      <c r="DY34" s="644"/>
      <c r="DZ34" s="644"/>
      <c r="EA34" s="644"/>
      <c r="EB34" s="644"/>
      <c r="EC34" s="645"/>
    </row>
    <row r="35" spans="2:133" ht="11.25" customHeight="1" x14ac:dyDescent="0.2">
      <c r="B35" s="617" t="s">
        <v>307</v>
      </c>
      <c r="C35" s="618"/>
      <c r="D35" s="618"/>
      <c r="E35" s="618"/>
      <c r="F35" s="618"/>
      <c r="G35" s="618"/>
      <c r="H35" s="618"/>
      <c r="I35" s="618"/>
      <c r="J35" s="618"/>
      <c r="K35" s="618"/>
      <c r="L35" s="618"/>
      <c r="M35" s="618"/>
      <c r="N35" s="618"/>
      <c r="O35" s="618"/>
      <c r="P35" s="618"/>
      <c r="Q35" s="619"/>
      <c r="R35" s="620">
        <v>82700</v>
      </c>
      <c r="S35" s="621"/>
      <c r="T35" s="621"/>
      <c r="U35" s="621"/>
      <c r="V35" s="621"/>
      <c r="W35" s="621"/>
      <c r="X35" s="621"/>
      <c r="Y35" s="622"/>
      <c r="Z35" s="673">
        <v>1.8</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361246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38103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32421</v>
      </c>
      <c r="CS35" s="639"/>
      <c r="CT35" s="639"/>
      <c r="CU35" s="639"/>
      <c r="CV35" s="639"/>
      <c r="CW35" s="639"/>
      <c r="CX35" s="639"/>
      <c r="CY35" s="640"/>
      <c r="CZ35" s="623">
        <v>0.7</v>
      </c>
      <c r="DA35" s="641"/>
      <c r="DB35" s="641"/>
      <c r="DC35" s="642"/>
      <c r="DD35" s="626">
        <v>15949</v>
      </c>
      <c r="DE35" s="639"/>
      <c r="DF35" s="639"/>
      <c r="DG35" s="639"/>
      <c r="DH35" s="639"/>
      <c r="DI35" s="639"/>
      <c r="DJ35" s="639"/>
      <c r="DK35" s="640"/>
      <c r="DL35" s="626">
        <v>15949</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2">
      <c r="B36" s="601" t="s">
        <v>311</v>
      </c>
      <c r="C36" s="602"/>
      <c r="D36" s="602"/>
      <c r="E36" s="602"/>
      <c r="F36" s="602"/>
      <c r="G36" s="602"/>
      <c r="H36" s="602"/>
      <c r="I36" s="602"/>
      <c r="J36" s="602"/>
      <c r="K36" s="602"/>
      <c r="L36" s="602"/>
      <c r="M36" s="602"/>
      <c r="N36" s="602"/>
      <c r="O36" s="602"/>
      <c r="P36" s="602"/>
      <c r="Q36" s="603"/>
      <c r="R36" s="604">
        <v>4597518</v>
      </c>
      <c r="S36" s="661"/>
      <c r="T36" s="661"/>
      <c r="U36" s="661"/>
      <c r="V36" s="661"/>
      <c r="W36" s="661"/>
      <c r="X36" s="661"/>
      <c r="Y36" s="664"/>
      <c r="Z36" s="665">
        <v>100</v>
      </c>
      <c r="AA36" s="665"/>
      <c r="AB36" s="665"/>
      <c r="AC36" s="665"/>
      <c r="AD36" s="666">
        <v>2017745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74757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-35871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224069</v>
      </c>
      <c r="CS36" s="621"/>
      <c r="CT36" s="621"/>
      <c r="CU36" s="621"/>
      <c r="CV36" s="621"/>
      <c r="CW36" s="621"/>
      <c r="CX36" s="621"/>
      <c r="CY36" s="622"/>
      <c r="CZ36" s="623">
        <v>5.0999999999999996</v>
      </c>
      <c r="DA36" s="641"/>
      <c r="DB36" s="641"/>
      <c r="DC36" s="642"/>
      <c r="DD36" s="626">
        <v>125324</v>
      </c>
      <c r="DE36" s="621"/>
      <c r="DF36" s="621"/>
      <c r="DG36" s="621"/>
      <c r="DH36" s="621"/>
      <c r="DI36" s="621"/>
      <c r="DJ36" s="621"/>
      <c r="DK36" s="622"/>
      <c r="DL36" s="626">
        <v>90964</v>
      </c>
      <c r="DM36" s="621"/>
      <c r="DN36" s="621"/>
      <c r="DO36" s="621"/>
      <c r="DP36" s="621"/>
      <c r="DQ36" s="621"/>
      <c r="DR36" s="621"/>
      <c r="DS36" s="621"/>
      <c r="DT36" s="621"/>
      <c r="DU36" s="621"/>
      <c r="DV36" s="622"/>
      <c r="DW36" s="643">
        <v>4.3</v>
      </c>
      <c r="DX36" s="644"/>
      <c r="DY36" s="644"/>
      <c r="DZ36" s="644"/>
      <c r="EA36" s="644"/>
      <c r="EB36" s="644"/>
      <c r="EC36" s="645"/>
    </row>
    <row r="37" spans="2:133" ht="11.25" customHeight="1" x14ac:dyDescent="0.2">
      <c r="AQ37" s="646" t="s">
        <v>315</v>
      </c>
      <c r="AR37" s="647"/>
      <c r="AS37" s="647"/>
      <c r="AT37" s="647"/>
      <c r="AU37" s="647"/>
      <c r="AV37" s="647"/>
      <c r="AW37" s="647"/>
      <c r="AX37" s="647"/>
      <c r="AY37" s="648"/>
      <c r="AZ37" s="620">
        <v>9014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619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2081</v>
      </c>
      <c r="CS37" s="639"/>
      <c r="CT37" s="639"/>
      <c r="CU37" s="639"/>
      <c r="CV37" s="639"/>
      <c r="CW37" s="639"/>
      <c r="CX37" s="639"/>
      <c r="CY37" s="640"/>
      <c r="CZ37" s="623">
        <v>0</v>
      </c>
      <c r="DA37" s="641"/>
      <c r="DB37" s="641"/>
      <c r="DC37" s="642"/>
      <c r="DD37" s="626">
        <v>2081</v>
      </c>
      <c r="DE37" s="639"/>
      <c r="DF37" s="639"/>
      <c r="DG37" s="639"/>
      <c r="DH37" s="639"/>
      <c r="DI37" s="639"/>
      <c r="DJ37" s="639"/>
      <c r="DK37" s="640"/>
      <c r="DL37" s="626">
        <v>2037</v>
      </c>
      <c r="DM37" s="639"/>
      <c r="DN37" s="639"/>
      <c r="DO37" s="639"/>
      <c r="DP37" s="639"/>
      <c r="DQ37" s="639"/>
      <c r="DR37" s="639"/>
      <c r="DS37" s="639"/>
      <c r="DT37" s="639"/>
      <c r="DU37" s="639"/>
      <c r="DV37" s="640"/>
      <c r="DW37" s="643">
        <v>0.1</v>
      </c>
      <c r="DX37" s="644"/>
      <c r="DY37" s="644"/>
      <c r="DZ37" s="644"/>
      <c r="EA37" s="644"/>
      <c r="EB37" s="644"/>
      <c r="EC37" s="645"/>
    </row>
    <row r="38" spans="2:133" ht="11.25" customHeight="1" x14ac:dyDescent="0.2">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1061</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361246</v>
      </c>
      <c r="CS38" s="621"/>
      <c r="CT38" s="621"/>
      <c r="CU38" s="621"/>
      <c r="CV38" s="621"/>
      <c r="CW38" s="621"/>
      <c r="CX38" s="621"/>
      <c r="CY38" s="622"/>
      <c r="CZ38" s="623">
        <v>8.1999999999999993</v>
      </c>
      <c r="DA38" s="641"/>
      <c r="DB38" s="641"/>
      <c r="DC38" s="642"/>
      <c r="DD38" s="626">
        <v>287922</v>
      </c>
      <c r="DE38" s="621"/>
      <c r="DF38" s="621"/>
      <c r="DG38" s="621"/>
      <c r="DH38" s="621"/>
      <c r="DI38" s="621"/>
      <c r="DJ38" s="621"/>
      <c r="DK38" s="622"/>
      <c r="DL38" s="626">
        <v>62176</v>
      </c>
      <c r="DM38" s="621"/>
      <c r="DN38" s="621"/>
      <c r="DO38" s="621"/>
      <c r="DP38" s="621"/>
      <c r="DQ38" s="621"/>
      <c r="DR38" s="621"/>
      <c r="DS38" s="621"/>
      <c r="DT38" s="621"/>
      <c r="DU38" s="621"/>
      <c r="DV38" s="622"/>
      <c r="DW38" s="643">
        <v>3</v>
      </c>
      <c r="DX38" s="644"/>
      <c r="DY38" s="644"/>
      <c r="DZ38" s="644"/>
      <c r="EA38" s="644"/>
      <c r="EB38" s="644"/>
      <c r="EC38" s="645"/>
    </row>
    <row r="39" spans="2:133" ht="11.25" customHeight="1" x14ac:dyDescent="0.2">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76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408092</v>
      </c>
      <c r="CS39" s="639"/>
      <c r="CT39" s="639"/>
      <c r="CU39" s="639"/>
      <c r="CV39" s="639"/>
      <c r="CW39" s="639"/>
      <c r="CX39" s="639"/>
      <c r="CY39" s="640"/>
      <c r="CZ39" s="623">
        <v>9.1999999999999993</v>
      </c>
      <c r="DA39" s="641"/>
      <c r="DB39" s="641"/>
      <c r="DC39" s="642"/>
      <c r="DD39" s="626">
        <v>402804</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83783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8400</v>
      </c>
      <c r="CS40" s="621"/>
      <c r="CT40" s="621"/>
      <c r="CU40" s="621"/>
      <c r="CV40" s="621"/>
      <c r="CW40" s="621"/>
      <c r="CX40" s="621"/>
      <c r="CY40" s="622"/>
      <c r="CZ40" s="623">
        <v>0.2</v>
      </c>
      <c r="DA40" s="641"/>
      <c r="DB40" s="641"/>
      <c r="DC40" s="642"/>
      <c r="DD40" s="626">
        <v>6792</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193692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158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496642</v>
      </c>
      <c r="CS42" s="621"/>
      <c r="CT42" s="621"/>
      <c r="CU42" s="621"/>
      <c r="CV42" s="621"/>
      <c r="CW42" s="621"/>
      <c r="CX42" s="621"/>
      <c r="CY42" s="622"/>
      <c r="CZ42" s="623">
        <v>11.2</v>
      </c>
      <c r="DA42" s="624"/>
      <c r="DB42" s="624"/>
      <c r="DC42" s="625"/>
      <c r="DD42" s="626">
        <v>95146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337</v>
      </c>
      <c r="CD44" s="633" t="s">
        <v>289</v>
      </c>
      <c r="CE44" s="634"/>
      <c r="CF44" s="617" t="s">
        <v>338</v>
      </c>
      <c r="CG44" s="618"/>
      <c r="CH44" s="618"/>
      <c r="CI44" s="618"/>
      <c r="CJ44" s="618"/>
      <c r="CK44" s="618"/>
      <c r="CL44" s="618"/>
      <c r="CM44" s="618"/>
      <c r="CN44" s="618"/>
      <c r="CO44" s="618"/>
      <c r="CP44" s="618"/>
      <c r="CQ44" s="619"/>
      <c r="CR44" s="620">
        <v>496642</v>
      </c>
      <c r="CS44" s="621"/>
      <c r="CT44" s="621"/>
      <c r="CU44" s="621"/>
      <c r="CV44" s="621"/>
      <c r="CW44" s="621"/>
      <c r="CX44" s="621"/>
      <c r="CY44" s="622"/>
      <c r="CZ44" s="623">
        <v>11.2</v>
      </c>
      <c r="DA44" s="624"/>
      <c r="DB44" s="624"/>
      <c r="DC44" s="625"/>
      <c r="DD44" s="626">
        <v>95146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339</v>
      </c>
      <c r="CG45" s="618"/>
      <c r="CH45" s="618"/>
      <c r="CI45" s="618"/>
      <c r="CJ45" s="618"/>
      <c r="CK45" s="618"/>
      <c r="CL45" s="618"/>
      <c r="CM45" s="618"/>
      <c r="CN45" s="618"/>
      <c r="CO45" s="618"/>
      <c r="CP45" s="618"/>
      <c r="CQ45" s="619"/>
      <c r="CR45" s="620">
        <v>138670</v>
      </c>
      <c r="CS45" s="639"/>
      <c r="CT45" s="639"/>
      <c r="CU45" s="639"/>
      <c r="CV45" s="639"/>
      <c r="CW45" s="639"/>
      <c r="CX45" s="639"/>
      <c r="CY45" s="640"/>
      <c r="CZ45" s="623">
        <v>3.1</v>
      </c>
      <c r="DA45" s="641"/>
      <c r="DB45" s="641"/>
      <c r="DC45" s="642"/>
      <c r="DD45" s="626">
        <v>8730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340</v>
      </c>
      <c r="CG46" s="618"/>
      <c r="CH46" s="618"/>
      <c r="CI46" s="618"/>
      <c r="CJ46" s="618"/>
      <c r="CK46" s="618"/>
      <c r="CL46" s="618"/>
      <c r="CM46" s="618"/>
      <c r="CN46" s="618"/>
      <c r="CO46" s="618"/>
      <c r="CP46" s="618"/>
      <c r="CQ46" s="619"/>
      <c r="CR46" s="620">
        <v>357972</v>
      </c>
      <c r="CS46" s="621"/>
      <c r="CT46" s="621"/>
      <c r="CU46" s="621"/>
      <c r="CV46" s="621"/>
      <c r="CW46" s="621"/>
      <c r="CX46" s="621"/>
      <c r="CY46" s="622"/>
      <c r="CZ46" s="623">
        <v>8.1</v>
      </c>
      <c r="DA46" s="624"/>
      <c r="DB46" s="624"/>
      <c r="DC46" s="625"/>
      <c r="DD46" s="626">
        <v>86416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1" x14ac:dyDescent="0.2">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343</v>
      </c>
      <c r="CE49" s="602"/>
      <c r="CF49" s="602"/>
      <c r="CG49" s="602"/>
      <c r="CH49" s="602"/>
      <c r="CI49" s="602"/>
      <c r="CJ49" s="602"/>
      <c r="CK49" s="602"/>
      <c r="CL49" s="602"/>
      <c r="CM49" s="602"/>
      <c r="CN49" s="602"/>
      <c r="CO49" s="602"/>
      <c r="CP49" s="602"/>
      <c r="CQ49" s="603"/>
      <c r="CR49" s="604">
        <v>4416985</v>
      </c>
      <c r="CS49" s="605"/>
      <c r="CT49" s="605"/>
      <c r="CU49" s="605"/>
      <c r="CV49" s="605"/>
      <c r="CW49" s="605"/>
      <c r="CX49" s="605"/>
      <c r="CY49" s="606"/>
      <c r="CZ49" s="607">
        <v>100</v>
      </c>
      <c r="DA49" s="608"/>
      <c r="DB49" s="608"/>
      <c r="DC49" s="609"/>
      <c r="DD49" s="610">
        <v>2601343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1" hidden="1" x14ac:dyDescent="0.2"/>
    <row r="51" spans="82:133" ht="11"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42" customWidth="1"/>
    <col min="131" max="131" width="1.63281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366</v>
      </c>
      <c r="C7" s="1080"/>
      <c r="D7" s="1080"/>
      <c r="E7" s="1080"/>
      <c r="F7" s="1080"/>
      <c r="G7" s="1080"/>
      <c r="H7" s="1080"/>
      <c r="I7" s="1080"/>
      <c r="J7" s="1080"/>
      <c r="K7" s="1080"/>
      <c r="L7" s="1080"/>
      <c r="M7" s="1080"/>
      <c r="N7" s="1080"/>
      <c r="O7" s="1080"/>
      <c r="P7" s="1081"/>
      <c r="Q7" s="1133">
        <v>4387</v>
      </c>
      <c r="R7" s="1134"/>
      <c r="S7" s="1134"/>
      <c r="T7" s="1134"/>
      <c r="U7" s="1134"/>
      <c r="V7" s="1134">
        <v>4208</v>
      </c>
      <c r="W7" s="1134"/>
      <c r="X7" s="1134"/>
      <c r="Y7" s="1134"/>
      <c r="Z7" s="1134"/>
      <c r="AA7" s="1134">
        <v>179</v>
      </c>
      <c r="AB7" s="1134"/>
      <c r="AC7" s="1134"/>
      <c r="AD7" s="1134"/>
      <c r="AE7" s="1135"/>
      <c r="AF7" s="1136">
        <v>177</v>
      </c>
      <c r="AG7" s="1137"/>
      <c r="AH7" s="1137"/>
      <c r="AI7" s="1137"/>
      <c r="AJ7" s="1138"/>
      <c r="AK7" s="1120">
        <v>5</v>
      </c>
      <c r="AL7" s="1121"/>
      <c r="AM7" s="1121"/>
      <c r="AN7" s="1121"/>
      <c r="AO7" s="1121"/>
      <c r="AP7" s="1121">
        <v>2160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542</v>
      </c>
      <c r="BT7" s="1125"/>
      <c r="BU7" s="1125"/>
      <c r="BV7" s="1125"/>
      <c r="BW7" s="1125"/>
      <c r="BX7" s="1125"/>
      <c r="BY7" s="1125"/>
      <c r="BZ7" s="1125"/>
      <c r="CA7" s="1125"/>
      <c r="CB7" s="1125"/>
      <c r="CC7" s="1125"/>
      <c r="CD7" s="1125"/>
      <c r="CE7" s="1125"/>
      <c r="CF7" s="1125"/>
      <c r="CG7" s="1126"/>
      <c r="CH7" s="1117">
        <v>2</v>
      </c>
      <c r="CI7" s="1118"/>
      <c r="CJ7" s="1118"/>
      <c r="CK7" s="1118"/>
      <c r="CL7" s="1119"/>
      <c r="CM7" s="1117">
        <v>15</v>
      </c>
      <c r="CN7" s="1118"/>
      <c r="CO7" s="1118"/>
      <c r="CP7" s="1118"/>
      <c r="CQ7" s="1119"/>
      <c r="CR7" s="1117">
        <v>19</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2">
      <c r="A8" s="214">
        <v>2</v>
      </c>
      <c r="B8" s="1066" t="s">
        <v>367</v>
      </c>
      <c r="C8" s="1067"/>
      <c r="D8" s="1067"/>
      <c r="E8" s="1067"/>
      <c r="F8" s="1067"/>
      <c r="G8" s="1067"/>
      <c r="H8" s="1067"/>
      <c r="I8" s="1067"/>
      <c r="J8" s="1067"/>
      <c r="K8" s="1067"/>
      <c r="L8" s="1067"/>
      <c r="M8" s="1067"/>
      <c r="N8" s="1067"/>
      <c r="O8" s="1067"/>
      <c r="P8" s="1068"/>
      <c r="Q8" s="1072">
        <v>11</v>
      </c>
      <c r="R8" s="1073"/>
      <c r="S8" s="1073"/>
      <c r="T8" s="1073"/>
      <c r="U8" s="1073"/>
      <c r="V8" s="1073">
        <v>11</v>
      </c>
      <c r="W8" s="1073"/>
      <c r="X8" s="1073"/>
      <c r="Y8" s="1073"/>
      <c r="Z8" s="1073"/>
      <c r="AA8" s="1073">
        <v>0</v>
      </c>
      <c r="AB8" s="1073"/>
      <c r="AC8" s="1073"/>
      <c r="AD8" s="1073"/>
      <c r="AE8" s="1074"/>
      <c r="AF8" s="1048" t="s">
        <v>112</v>
      </c>
      <c r="AG8" s="1049"/>
      <c r="AH8" s="1049"/>
      <c r="AI8" s="1049"/>
      <c r="AJ8" s="1050"/>
      <c r="AK8" s="1115">
        <v>10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2">
      <c r="A9" s="214">
        <v>3</v>
      </c>
      <c r="B9" s="1066" t="s">
        <v>368</v>
      </c>
      <c r="C9" s="1067"/>
      <c r="D9" s="1067"/>
      <c r="E9" s="1067"/>
      <c r="F9" s="1067"/>
      <c r="G9" s="1067"/>
      <c r="H9" s="1067"/>
      <c r="I9" s="1067"/>
      <c r="J9" s="1067"/>
      <c r="K9" s="1067"/>
      <c r="L9" s="1067"/>
      <c r="M9" s="1067"/>
      <c r="N9" s="1067"/>
      <c r="O9" s="1067"/>
      <c r="P9" s="1068"/>
      <c r="Q9" s="1072">
        <v>319</v>
      </c>
      <c r="R9" s="1073"/>
      <c r="S9" s="1073"/>
      <c r="T9" s="1073"/>
      <c r="U9" s="1073"/>
      <c r="V9" s="1073">
        <v>318</v>
      </c>
      <c r="W9" s="1073"/>
      <c r="X9" s="1073"/>
      <c r="Y9" s="1073"/>
      <c r="Z9" s="1073"/>
      <c r="AA9" s="1073">
        <v>1</v>
      </c>
      <c r="AB9" s="1073"/>
      <c r="AC9" s="1073"/>
      <c r="AD9" s="1073"/>
      <c r="AE9" s="1074"/>
      <c r="AF9" s="1048">
        <v>2</v>
      </c>
      <c r="AG9" s="1049"/>
      <c r="AH9" s="1049"/>
      <c r="AI9" s="1049"/>
      <c r="AJ9" s="1050"/>
      <c r="AK9" s="1115">
        <v>107</v>
      </c>
      <c r="AL9" s="1116"/>
      <c r="AM9" s="1116"/>
      <c r="AN9" s="1116"/>
      <c r="AO9" s="1116"/>
      <c r="AP9" s="1116">
        <v>432</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370</v>
      </c>
      <c r="B23" s="973" t="s">
        <v>371</v>
      </c>
      <c r="C23" s="974"/>
      <c r="D23" s="974"/>
      <c r="E23" s="974"/>
      <c r="F23" s="974"/>
      <c r="G23" s="974"/>
      <c r="H23" s="974"/>
      <c r="I23" s="974"/>
      <c r="J23" s="974"/>
      <c r="K23" s="974"/>
      <c r="L23" s="974"/>
      <c r="M23" s="974"/>
      <c r="N23" s="974"/>
      <c r="O23" s="974"/>
      <c r="P23" s="975"/>
      <c r="Q23" s="1097">
        <v>4717</v>
      </c>
      <c r="R23" s="1098"/>
      <c r="S23" s="1098"/>
      <c r="T23" s="1098"/>
      <c r="U23" s="1098"/>
      <c r="V23" s="1098">
        <v>4537</v>
      </c>
      <c r="W23" s="1098"/>
      <c r="X23" s="1098"/>
      <c r="Y23" s="1098"/>
      <c r="Z23" s="1098"/>
      <c r="AA23" s="1098">
        <v>180</v>
      </c>
      <c r="AB23" s="1098"/>
      <c r="AC23" s="1098"/>
      <c r="AD23" s="1098"/>
      <c r="AE23" s="1099"/>
      <c r="AF23" s="1100">
        <v>179</v>
      </c>
      <c r="AG23" s="1098"/>
      <c r="AH23" s="1098"/>
      <c r="AI23" s="1098"/>
      <c r="AJ23" s="1101"/>
      <c r="AK23" s="1102"/>
      <c r="AL23" s="1103"/>
      <c r="AM23" s="1103"/>
      <c r="AN23" s="1103"/>
      <c r="AO23" s="1103"/>
      <c r="AP23" s="1098">
        <v>2592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382</v>
      </c>
      <c r="C28" s="1080"/>
      <c r="D28" s="1080"/>
      <c r="E28" s="1080"/>
      <c r="F28" s="1080"/>
      <c r="G28" s="1080"/>
      <c r="H28" s="1080"/>
      <c r="I28" s="1080"/>
      <c r="J28" s="1080"/>
      <c r="K28" s="1080"/>
      <c r="L28" s="1080"/>
      <c r="M28" s="1080"/>
      <c r="N28" s="1080"/>
      <c r="O28" s="1080"/>
      <c r="P28" s="1081"/>
      <c r="Q28" s="1082">
        <v>405</v>
      </c>
      <c r="R28" s="1083"/>
      <c r="S28" s="1083"/>
      <c r="T28" s="1083"/>
      <c r="U28" s="1083"/>
      <c r="V28" s="1083">
        <v>367</v>
      </c>
      <c r="W28" s="1083"/>
      <c r="X28" s="1083"/>
      <c r="Y28" s="1083"/>
      <c r="Z28" s="1083"/>
      <c r="AA28" s="1083">
        <v>38</v>
      </c>
      <c r="AB28" s="1083"/>
      <c r="AC28" s="1083"/>
      <c r="AD28" s="1083"/>
      <c r="AE28" s="1084"/>
      <c r="AF28" s="1085">
        <v>38</v>
      </c>
      <c r="AG28" s="1083"/>
      <c r="AH28" s="1083"/>
      <c r="AI28" s="1083"/>
      <c r="AJ28" s="1086"/>
      <c r="AK28" s="1087">
        <v>81</v>
      </c>
      <c r="AL28" s="1075"/>
      <c r="AM28" s="1075"/>
      <c r="AN28" s="1075"/>
      <c r="AO28" s="1075"/>
      <c r="AP28" s="1075" t="s">
        <v>479</v>
      </c>
      <c r="AQ28" s="1075"/>
      <c r="AR28" s="1075"/>
      <c r="AS28" s="1075"/>
      <c r="AT28" s="1075"/>
      <c r="AU28" s="1075" t="s">
        <v>479</v>
      </c>
      <c r="AV28" s="1075"/>
      <c r="AW28" s="1075"/>
      <c r="AX28" s="1075"/>
      <c r="AY28" s="1075"/>
      <c r="AZ28" s="1076" t="s">
        <v>479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383</v>
      </c>
      <c r="C29" s="1067"/>
      <c r="D29" s="1067"/>
      <c r="E29" s="1067"/>
      <c r="F29" s="1067"/>
      <c r="G29" s="1067"/>
      <c r="H29" s="1067"/>
      <c r="I29" s="1067"/>
      <c r="J29" s="1067"/>
      <c r="K29" s="1067"/>
      <c r="L29" s="1067"/>
      <c r="M29" s="1067"/>
      <c r="N29" s="1067"/>
      <c r="O29" s="1067"/>
      <c r="P29" s="1068"/>
      <c r="Q29" s="1072">
        <v>80</v>
      </c>
      <c r="R29" s="1073"/>
      <c r="S29" s="1073"/>
      <c r="T29" s="1073"/>
      <c r="U29" s="1073"/>
      <c r="V29" s="1073">
        <v>61</v>
      </c>
      <c r="W29" s="1073"/>
      <c r="X29" s="1073"/>
      <c r="Y29" s="1073"/>
      <c r="Z29" s="1073"/>
      <c r="AA29" s="1073">
        <v>19</v>
      </c>
      <c r="AB29" s="1073"/>
      <c r="AC29" s="1073"/>
      <c r="AD29" s="1073"/>
      <c r="AE29" s="1074"/>
      <c r="AF29" s="1048">
        <v>20</v>
      </c>
      <c r="AG29" s="1049"/>
      <c r="AH29" s="1049"/>
      <c r="AI29" s="1049"/>
      <c r="AJ29" s="1050"/>
      <c r="AK29" s="1009">
        <v>15</v>
      </c>
      <c r="AL29" s="1000"/>
      <c r="AM29" s="1000"/>
      <c r="AN29" s="1000"/>
      <c r="AO29" s="1000"/>
      <c r="AP29" s="1000" t="s">
        <v>479</v>
      </c>
      <c r="AQ29" s="1000"/>
      <c r="AR29" s="1000"/>
      <c r="AS29" s="1000"/>
      <c r="AT29" s="1000"/>
      <c r="AU29" s="1000" t="s">
        <v>479</v>
      </c>
      <c r="AV29" s="1000"/>
      <c r="AW29" s="1000"/>
      <c r="AX29" s="1000"/>
      <c r="AY29" s="1000"/>
      <c r="AZ29" s="1071" t="s">
        <v>479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384</v>
      </c>
      <c r="C30" s="1067"/>
      <c r="D30" s="1067"/>
      <c r="E30" s="1067"/>
      <c r="F30" s="1067"/>
      <c r="G30" s="1067"/>
      <c r="H30" s="1067"/>
      <c r="I30" s="1067"/>
      <c r="J30" s="1067"/>
      <c r="K30" s="1067"/>
      <c r="L30" s="1067"/>
      <c r="M30" s="1067"/>
      <c r="N30" s="1067"/>
      <c r="O30" s="1067"/>
      <c r="P30" s="1068"/>
      <c r="Q30" s="1072">
        <v>169</v>
      </c>
      <c r="R30" s="1073"/>
      <c r="S30" s="1073"/>
      <c r="T30" s="1073"/>
      <c r="U30" s="1073"/>
      <c r="V30" s="1073">
        <v>161</v>
      </c>
      <c r="W30" s="1073"/>
      <c r="X30" s="1073"/>
      <c r="Y30" s="1073"/>
      <c r="Z30" s="1073"/>
      <c r="AA30" s="1073">
        <v>8</v>
      </c>
      <c r="AB30" s="1073"/>
      <c r="AC30" s="1073"/>
      <c r="AD30" s="1073"/>
      <c r="AE30" s="1074"/>
      <c r="AF30" s="1048">
        <v>9</v>
      </c>
      <c r="AG30" s="1049"/>
      <c r="AH30" s="1049"/>
      <c r="AI30" s="1049"/>
      <c r="AJ30" s="1050"/>
      <c r="AK30" s="1009">
        <v>141</v>
      </c>
      <c r="AL30" s="1000"/>
      <c r="AM30" s="1000"/>
      <c r="AN30" s="1000"/>
      <c r="AO30" s="1000"/>
      <c r="AP30" s="1000" t="s">
        <v>479</v>
      </c>
      <c r="AQ30" s="1000"/>
      <c r="AR30" s="1000"/>
      <c r="AS30" s="1000"/>
      <c r="AT30" s="1000"/>
      <c r="AU30" s="1000" t="s">
        <v>479</v>
      </c>
      <c r="AV30" s="1000"/>
      <c r="AW30" s="1000"/>
      <c r="AX30" s="1000"/>
      <c r="AY30" s="1000"/>
      <c r="AZ30" s="1071" t="s">
        <v>479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385</v>
      </c>
      <c r="C31" s="1067"/>
      <c r="D31" s="1067"/>
      <c r="E31" s="1067"/>
      <c r="F31" s="1067"/>
      <c r="G31" s="1067"/>
      <c r="H31" s="1067"/>
      <c r="I31" s="1067"/>
      <c r="J31" s="1067"/>
      <c r="K31" s="1067"/>
      <c r="L31" s="1067"/>
      <c r="M31" s="1067"/>
      <c r="N31" s="1067"/>
      <c r="O31" s="1067"/>
      <c r="P31" s="1068"/>
      <c r="Q31" s="1072">
        <v>22</v>
      </c>
      <c r="R31" s="1073"/>
      <c r="S31" s="1073"/>
      <c r="T31" s="1073"/>
      <c r="U31" s="1073"/>
      <c r="V31" s="1073">
        <v>22</v>
      </c>
      <c r="W31" s="1073"/>
      <c r="X31" s="1073"/>
      <c r="Y31" s="1073"/>
      <c r="Z31" s="1073"/>
      <c r="AA31" s="1073">
        <v>0</v>
      </c>
      <c r="AB31" s="1073"/>
      <c r="AC31" s="1073"/>
      <c r="AD31" s="1073"/>
      <c r="AE31" s="1074"/>
      <c r="AF31" s="1048" t="s">
        <v>112</v>
      </c>
      <c r="AG31" s="1049"/>
      <c r="AH31" s="1049"/>
      <c r="AI31" s="1049"/>
      <c r="AJ31" s="1050"/>
      <c r="AK31" s="1009">
        <v>16</v>
      </c>
      <c r="AL31" s="1000"/>
      <c r="AM31" s="1000"/>
      <c r="AN31" s="1000"/>
      <c r="AO31" s="1000"/>
      <c r="AP31" s="1000" t="s">
        <v>479</v>
      </c>
      <c r="AQ31" s="1000"/>
      <c r="AR31" s="1000"/>
      <c r="AS31" s="1000"/>
      <c r="AT31" s="1000"/>
      <c r="AU31" s="1000" t="s">
        <v>479</v>
      </c>
      <c r="AV31" s="1000"/>
      <c r="AW31" s="1000"/>
      <c r="AX31" s="1000"/>
      <c r="AY31" s="1000"/>
      <c r="AZ31" s="1071" t="s">
        <v>479</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386</v>
      </c>
      <c r="C32" s="1067"/>
      <c r="D32" s="1067"/>
      <c r="E32" s="1067"/>
      <c r="F32" s="1067"/>
      <c r="G32" s="1067"/>
      <c r="H32" s="1067"/>
      <c r="I32" s="1067"/>
      <c r="J32" s="1067"/>
      <c r="K32" s="1067"/>
      <c r="L32" s="1067"/>
      <c r="M32" s="1067"/>
      <c r="N32" s="1067"/>
      <c r="O32" s="1067"/>
      <c r="P32" s="1068"/>
      <c r="Q32" s="1072">
        <v>628</v>
      </c>
      <c r="R32" s="1073"/>
      <c r="S32" s="1073"/>
      <c r="T32" s="1073"/>
      <c r="U32" s="1073"/>
      <c r="V32" s="1073">
        <v>618</v>
      </c>
      <c r="W32" s="1073"/>
      <c r="X32" s="1073"/>
      <c r="Y32" s="1073"/>
      <c r="Z32" s="1073"/>
      <c r="AA32" s="1073">
        <v>10</v>
      </c>
      <c r="AB32" s="1073"/>
      <c r="AC32" s="1073"/>
      <c r="AD32" s="1073"/>
      <c r="AE32" s="1074"/>
      <c r="AF32" s="1048">
        <v>9</v>
      </c>
      <c r="AG32" s="1049"/>
      <c r="AH32" s="1049"/>
      <c r="AI32" s="1049"/>
      <c r="AJ32" s="1050"/>
      <c r="AK32" s="1009">
        <v>69</v>
      </c>
      <c r="AL32" s="1000"/>
      <c r="AM32" s="1000"/>
      <c r="AN32" s="1000"/>
      <c r="AO32" s="1000"/>
      <c r="AP32" s="1000">
        <v>1207</v>
      </c>
      <c r="AQ32" s="1000"/>
      <c r="AR32" s="1000"/>
      <c r="AS32" s="1000"/>
      <c r="AT32" s="1000"/>
      <c r="AU32" s="1000">
        <v>745</v>
      </c>
      <c r="AV32" s="1000"/>
      <c r="AW32" s="1000"/>
      <c r="AX32" s="1000"/>
      <c r="AY32" s="1000"/>
      <c r="AZ32" s="1071" t="s">
        <v>479</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t="s">
        <v>388</v>
      </c>
      <c r="C33" s="1067"/>
      <c r="D33" s="1067"/>
      <c r="E33" s="1067"/>
      <c r="F33" s="1067"/>
      <c r="G33" s="1067"/>
      <c r="H33" s="1067"/>
      <c r="I33" s="1067"/>
      <c r="J33" s="1067"/>
      <c r="K33" s="1067"/>
      <c r="L33" s="1067"/>
      <c r="M33" s="1067"/>
      <c r="N33" s="1067"/>
      <c r="O33" s="1067"/>
      <c r="P33" s="1068"/>
      <c r="Q33" s="1072">
        <v>22</v>
      </c>
      <c r="R33" s="1073"/>
      <c r="S33" s="1073"/>
      <c r="T33" s="1073"/>
      <c r="U33" s="1073"/>
      <c r="V33" s="1073">
        <v>20</v>
      </c>
      <c r="W33" s="1073"/>
      <c r="X33" s="1073"/>
      <c r="Y33" s="1073"/>
      <c r="Z33" s="1073"/>
      <c r="AA33" s="1073">
        <v>2</v>
      </c>
      <c r="AB33" s="1073"/>
      <c r="AC33" s="1073"/>
      <c r="AD33" s="1073"/>
      <c r="AE33" s="1074"/>
      <c r="AF33" s="1048">
        <v>2</v>
      </c>
      <c r="AG33" s="1049"/>
      <c r="AH33" s="1049"/>
      <c r="AI33" s="1049"/>
      <c r="AJ33" s="1050"/>
      <c r="AK33" s="1009">
        <v>9</v>
      </c>
      <c r="AL33" s="1000"/>
      <c r="AM33" s="1000"/>
      <c r="AN33" s="1000"/>
      <c r="AO33" s="1000"/>
      <c r="AP33" s="1000">
        <v>53</v>
      </c>
      <c r="AQ33" s="1000"/>
      <c r="AR33" s="1000"/>
      <c r="AS33" s="1000"/>
      <c r="AT33" s="1000"/>
      <c r="AU33" s="1000">
        <v>36</v>
      </c>
      <c r="AV33" s="1000"/>
      <c r="AW33" s="1000"/>
      <c r="AX33" s="1000"/>
      <c r="AY33" s="1000"/>
      <c r="AZ33" s="1071" t="s">
        <v>479</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78</v>
      </c>
      <c r="AG63" s="988"/>
      <c r="AH63" s="988"/>
      <c r="AI63" s="988"/>
      <c r="AJ63" s="1059"/>
      <c r="AK63" s="1060"/>
      <c r="AL63" s="992"/>
      <c r="AM63" s="992"/>
      <c r="AN63" s="992"/>
      <c r="AO63" s="992"/>
      <c r="AP63" s="988">
        <v>1259</v>
      </c>
      <c r="AQ63" s="988"/>
      <c r="AR63" s="988"/>
      <c r="AS63" s="988"/>
      <c r="AT63" s="988"/>
      <c r="AU63" s="988">
        <v>762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535</v>
      </c>
      <c r="C68" s="1015"/>
      <c r="D68" s="1015"/>
      <c r="E68" s="1015"/>
      <c r="F68" s="1015"/>
      <c r="G68" s="1015"/>
      <c r="H68" s="1015"/>
      <c r="I68" s="1015"/>
      <c r="J68" s="1015"/>
      <c r="K68" s="1015"/>
      <c r="L68" s="1015"/>
      <c r="M68" s="1015"/>
      <c r="N68" s="1015"/>
      <c r="O68" s="1015"/>
      <c r="P68" s="1016"/>
      <c r="Q68" s="1017">
        <v>665</v>
      </c>
      <c r="R68" s="1011"/>
      <c r="S68" s="1011"/>
      <c r="T68" s="1011"/>
      <c r="U68" s="1011"/>
      <c r="V68" s="1011">
        <v>642</v>
      </c>
      <c r="W68" s="1011"/>
      <c r="X68" s="1011"/>
      <c r="Y68" s="1011"/>
      <c r="Z68" s="1011"/>
      <c r="AA68" s="1011">
        <v>23</v>
      </c>
      <c r="AB68" s="1011"/>
      <c r="AC68" s="1011"/>
      <c r="AD68" s="1011"/>
      <c r="AE68" s="1011"/>
      <c r="AF68" s="1011">
        <v>23</v>
      </c>
      <c r="AG68" s="1011"/>
      <c r="AH68" s="1011"/>
      <c r="AI68" s="1011"/>
      <c r="AJ68" s="1011"/>
      <c r="AK68" s="1011" t="s">
        <v>544</v>
      </c>
      <c r="AL68" s="1011"/>
      <c r="AM68" s="1011"/>
      <c r="AN68" s="1011"/>
      <c r="AO68" s="1011"/>
      <c r="AP68" s="1011">
        <v>1380</v>
      </c>
      <c r="AQ68" s="1011"/>
      <c r="AR68" s="1011"/>
      <c r="AS68" s="1011"/>
      <c r="AT68" s="1011"/>
      <c r="AU68" s="1011" t="s">
        <v>544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536</v>
      </c>
      <c r="C69" s="1004"/>
      <c r="D69" s="1004"/>
      <c r="E69" s="1004"/>
      <c r="F69" s="1004"/>
      <c r="G69" s="1004"/>
      <c r="H69" s="1004"/>
      <c r="I69" s="1004"/>
      <c r="J69" s="1004"/>
      <c r="K69" s="1004"/>
      <c r="L69" s="1004"/>
      <c r="M69" s="1004"/>
      <c r="N69" s="1004"/>
      <c r="O69" s="1004"/>
      <c r="P69" s="1005"/>
      <c r="Q69" s="1006">
        <v>4927</v>
      </c>
      <c r="R69" s="1000"/>
      <c r="S69" s="1000"/>
      <c r="T69" s="1000"/>
      <c r="U69" s="1000"/>
      <c r="V69" s="1000">
        <v>4761</v>
      </c>
      <c r="W69" s="1000"/>
      <c r="X69" s="1000"/>
      <c r="Y69" s="1000"/>
      <c r="Z69" s="1000"/>
      <c r="AA69" s="1000">
        <v>166</v>
      </c>
      <c r="AB69" s="1000"/>
      <c r="AC69" s="1000"/>
      <c r="AD69" s="1000"/>
      <c r="AE69" s="1000"/>
      <c r="AF69" s="1000">
        <v>166</v>
      </c>
      <c r="AG69" s="1000"/>
      <c r="AH69" s="1000"/>
      <c r="AI69" s="1000"/>
      <c r="AJ69" s="1000"/>
      <c r="AK69" s="1000" t="s">
        <v>544</v>
      </c>
      <c r="AL69" s="1000"/>
      <c r="AM69" s="1000"/>
      <c r="AN69" s="1000"/>
      <c r="AO69" s="1000"/>
      <c r="AP69" s="1000" t="s">
        <v>544</v>
      </c>
      <c r="AQ69" s="1000"/>
      <c r="AR69" s="1000"/>
      <c r="AS69" s="1000"/>
      <c r="AT69" s="1000"/>
      <c r="AU69" s="1000" t="s">
        <v>544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537</v>
      </c>
      <c r="C70" s="1004"/>
      <c r="D70" s="1004"/>
      <c r="E70" s="1004"/>
      <c r="F70" s="1004"/>
      <c r="G70" s="1004"/>
      <c r="H70" s="1004"/>
      <c r="I70" s="1004"/>
      <c r="J70" s="1004"/>
      <c r="K70" s="1004"/>
      <c r="L70" s="1004"/>
      <c r="M70" s="1004"/>
      <c r="N70" s="1004"/>
      <c r="O70" s="1004"/>
      <c r="P70" s="1005"/>
      <c r="Q70" s="1006">
        <v>4</v>
      </c>
      <c r="R70" s="1000"/>
      <c r="S70" s="1000"/>
      <c r="T70" s="1000"/>
      <c r="U70" s="1000"/>
      <c r="V70" s="1000">
        <v>3</v>
      </c>
      <c r="W70" s="1000"/>
      <c r="X70" s="1000"/>
      <c r="Y70" s="1000"/>
      <c r="Z70" s="1000"/>
      <c r="AA70" s="1000">
        <v>1</v>
      </c>
      <c r="AB70" s="1000"/>
      <c r="AC70" s="1000"/>
      <c r="AD70" s="1000"/>
      <c r="AE70" s="1000"/>
      <c r="AF70" s="1000">
        <v>1</v>
      </c>
      <c r="AG70" s="1000"/>
      <c r="AH70" s="1000"/>
      <c r="AI70" s="1000"/>
      <c r="AJ70" s="1000"/>
      <c r="AK70" s="1000" t="s">
        <v>544</v>
      </c>
      <c r="AL70" s="1000"/>
      <c r="AM70" s="1000"/>
      <c r="AN70" s="1000"/>
      <c r="AO70" s="1000"/>
      <c r="AP70" s="1000" t="s">
        <v>544</v>
      </c>
      <c r="AQ70" s="1000"/>
      <c r="AR70" s="1000"/>
      <c r="AS70" s="1000"/>
      <c r="AT70" s="1000"/>
      <c r="AU70" s="1000" t="s">
        <v>544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538</v>
      </c>
      <c r="C71" s="1004"/>
      <c r="D71" s="1004"/>
      <c r="E71" s="1004"/>
      <c r="F71" s="1004"/>
      <c r="G71" s="1004"/>
      <c r="H71" s="1004"/>
      <c r="I71" s="1004"/>
      <c r="J71" s="1004"/>
      <c r="K71" s="1004"/>
      <c r="L71" s="1004"/>
      <c r="M71" s="1004"/>
      <c r="N71" s="1004"/>
      <c r="O71" s="1004"/>
      <c r="P71" s="1005"/>
      <c r="Q71" s="1006">
        <v>1004</v>
      </c>
      <c r="R71" s="1000"/>
      <c r="S71" s="1000"/>
      <c r="T71" s="1000"/>
      <c r="U71" s="1000"/>
      <c r="V71" s="1000">
        <v>983</v>
      </c>
      <c r="W71" s="1000"/>
      <c r="X71" s="1000"/>
      <c r="Y71" s="1000"/>
      <c r="Z71" s="1000"/>
      <c r="AA71" s="1000">
        <v>21</v>
      </c>
      <c r="AB71" s="1000"/>
      <c r="AC71" s="1000"/>
      <c r="AD71" s="1000"/>
      <c r="AE71" s="1000"/>
      <c r="AF71" s="1000">
        <v>21</v>
      </c>
      <c r="AG71" s="1000"/>
      <c r="AH71" s="1000"/>
      <c r="AI71" s="1000"/>
      <c r="AJ71" s="1000"/>
      <c r="AK71" s="1000">
        <v>116</v>
      </c>
      <c r="AL71" s="1000"/>
      <c r="AM71" s="1000"/>
      <c r="AN71" s="1000"/>
      <c r="AO71" s="1000"/>
      <c r="AP71" s="1000" t="s">
        <v>544</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539</v>
      </c>
      <c r="C72" s="1004"/>
      <c r="D72" s="1004"/>
      <c r="E72" s="1004"/>
      <c r="F72" s="1004"/>
      <c r="G72" s="1004"/>
      <c r="H72" s="1004"/>
      <c r="I72" s="1004"/>
      <c r="J72" s="1004"/>
      <c r="K72" s="1004"/>
      <c r="L72" s="1004"/>
      <c r="M72" s="1004"/>
      <c r="N72" s="1004"/>
      <c r="O72" s="1004"/>
      <c r="P72" s="1005"/>
      <c r="Q72" s="1006">
        <v>387</v>
      </c>
      <c r="R72" s="1000"/>
      <c r="S72" s="1000"/>
      <c r="T72" s="1000"/>
      <c r="U72" s="1000"/>
      <c r="V72" s="1000">
        <v>256</v>
      </c>
      <c r="W72" s="1000"/>
      <c r="X72" s="1000"/>
      <c r="Y72" s="1000"/>
      <c r="Z72" s="1000"/>
      <c r="AA72" s="1000">
        <v>131</v>
      </c>
      <c r="AB72" s="1000"/>
      <c r="AC72" s="1000"/>
      <c r="AD72" s="1000"/>
      <c r="AE72" s="1000"/>
      <c r="AF72" s="1000">
        <v>131</v>
      </c>
      <c r="AG72" s="1000"/>
      <c r="AH72" s="1000"/>
      <c r="AI72" s="1000"/>
      <c r="AJ72" s="1000"/>
      <c r="AK72" s="1000" t="s">
        <v>544</v>
      </c>
      <c r="AL72" s="1000"/>
      <c r="AM72" s="1000"/>
      <c r="AN72" s="1000"/>
      <c r="AO72" s="1000"/>
      <c r="AP72" s="1000" t="s">
        <v>544</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540</v>
      </c>
      <c r="C73" s="1004"/>
      <c r="D73" s="1004"/>
      <c r="E73" s="1004"/>
      <c r="F73" s="1004"/>
      <c r="G73" s="1004"/>
      <c r="H73" s="1004"/>
      <c r="I73" s="1004"/>
      <c r="J73" s="1004"/>
      <c r="K73" s="1004"/>
      <c r="L73" s="1004"/>
      <c r="M73" s="1004"/>
      <c r="N73" s="1004"/>
      <c r="O73" s="1004"/>
      <c r="P73" s="1005"/>
      <c r="Q73" s="1006">
        <v>5132</v>
      </c>
      <c r="R73" s="1000"/>
      <c r="S73" s="1000"/>
      <c r="T73" s="1000"/>
      <c r="U73" s="1000"/>
      <c r="V73" s="1000">
        <v>5056</v>
      </c>
      <c r="W73" s="1000"/>
      <c r="X73" s="1000"/>
      <c r="Y73" s="1000"/>
      <c r="Z73" s="1000"/>
      <c r="AA73" s="1000">
        <v>76</v>
      </c>
      <c r="AB73" s="1000"/>
      <c r="AC73" s="1000"/>
      <c r="AD73" s="1000"/>
      <c r="AE73" s="1000"/>
      <c r="AF73" s="1000">
        <v>76</v>
      </c>
      <c r="AG73" s="1000"/>
      <c r="AH73" s="1000"/>
      <c r="AI73" s="1000"/>
      <c r="AJ73" s="1000"/>
      <c r="AK73" s="1000">
        <v>1017</v>
      </c>
      <c r="AL73" s="1000"/>
      <c r="AM73" s="1000"/>
      <c r="AN73" s="1000"/>
      <c r="AO73" s="1000"/>
      <c r="AP73" s="1000" t="s">
        <v>543</v>
      </c>
      <c r="AQ73" s="1000"/>
      <c r="AR73" s="1000"/>
      <c r="AS73" s="1000"/>
      <c r="AT73" s="1000"/>
      <c r="AU73" s="1000" t="s">
        <v>544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t="s">
        <v>541</v>
      </c>
      <c r="C74" s="1004"/>
      <c r="D74" s="1004"/>
      <c r="E74" s="1004"/>
      <c r="F74" s="1004"/>
      <c r="G74" s="1004"/>
      <c r="H74" s="1004"/>
      <c r="I74" s="1004"/>
      <c r="J74" s="1004"/>
      <c r="K74" s="1004"/>
      <c r="L74" s="1004"/>
      <c r="M74" s="1004"/>
      <c r="N74" s="1004"/>
      <c r="O74" s="1004"/>
      <c r="P74" s="1005"/>
      <c r="Q74" s="1006">
        <v>1295268</v>
      </c>
      <c r="R74" s="1000"/>
      <c r="S74" s="1000"/>
      <c r="T74" s="1000"/>
      <c r="U74" s="1000"/>
      <c r="V74" s="1000">
        <v>1252615</v>
      </c>
      <c r="W74" s="1000"/>
      <c r="X74" s="1000"/>
      <c r="Y74" s="1000"/>
      <c r="Z74" s="1000"/>
      <c r="AA74" s="1000">
        <v>42653</v>
      </c>
      <c r="AB74" s="1000"/>
      <c r="AC74" s="1000"/>
      <c r="AD74" s="1000"/>
      <c r="AE74" s="1000"/>
      <c r="AF74" s="1000">
        <v>42653</v>
      </c>
      <c r="AG74" s="1000"/>
      <c r="AH74" s="1000"/>
      <c r="AI74" s="1000"/>
      <c r="AJ74" s="1000"/>
      <c r="AK74" s="1000">
        <v>10499</v>
      </c>
      <c r="AL74" s="1000"/>
      <c r="AM74" s="1000"/>
      <c r="AN74" s="1000"/>
      <c r="AO74" s="1000"/>
      <c r="AP74" s="1000" t="s">
        <v>544</v>
      </c>
      <c r="AQ74" s="1000"/>
      <c r="AR74" s="1000"/>
      <c r="AS74" s="1000"/>
      <c r="AT74" s="1000"/>
      <c r="AU74" s="1000" t="s">
        <v>544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43071</v>
      </c>
      <c r="AG88" s="988"/>
      <c r="AH88" s="988"/>
      <c r="AI88" s="988"/>
      <c r="AJ88" s="988"/>
      <c r="AK88" s="992"/>
      <c r="AL88" s="992"/>
      <c r="AM88" s="992"/>
      <c r="AN88" s="992"/>
      <c r="AO88" s="992"/>
      <c r="AP88" s="988">
        <v>1380</v>
      </c>
      <c r="AQ88" s="988"/>
      <c r="AR88" s="988"/>
      <c r="AS88" s="988"/>
      <c r="AT88" s="988"/>
      <c r="AU88" s="988" t="s">
        <v>544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19</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x14ac:dyDescent="0.2">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552181</v>
      </c>
      <c r="AB110" s="916"/>
      <c r="AC110" s="916"/>
      <c r="AD110" s="916"/>
      <c r="AE110" s="917"/>
      <c r="AF110" s="918">
        <v>553299</v>
      </c>
      <c r="AG110" s="916"/>
      <c r="AH110" s="916"/>
      <c r="AI110" s="916"/>
      <c r="AJ110" s="917"/>
      <c r="AK110" s="918">
        <v>524676</v>
      </c>
      <c r="AL110" s="916"/>
      <c r="AM110" s="916"/>
      <c r="AN110" s="916"/>
      <c r="AO110" s="917"/>
      <c r="AP110" s="919">
        <v>33.5</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3251590</v>
      </c>
      <c r="BR110" s="863"/>
      <c r="BS110" s="863"/>
      <c r="BT110" s="863"/>
      <c r="BU110" s="863"/>
      <c r="BV110" s="863">
        <v>2873704</v>
      </c>
      <c r="BW110" s="863"/>
      <c r="BX110" s="863"/>
      <c r="BY110" s="863"/>
      <c r="BZ110" s="863"/>
      <c r="CA110" s="863">
        <v>2591962</v>
      </c>
      <c r="CB110" s="863"/>
      <c r="CC110" s="863"/>
      <c r="CD110" s="863"/>
      <c r="CE110" s="863"/>
      <c r="CF110" s="887">
        <v>165.6</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2">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2">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775017</v>
      </c>
      <c r="BR112" s="835"/>
      <c r="BS112" s="835"/>
      <c r="BT112" s="835"/>
      <c r="BU112" s="835"/>
      <c r="BV112" s="835">
        <v>717984</v>
      </c>
      <c r="BW112" s="835"/>
      <c r="BX112" s="835"/>
      <c r="BY112" s="835"/>
      <c r="BZ112" s="835"/>
      <c r="CA112" s="835">
        <v>781783</v>
      </c>
      <c r="CB112" s="835"/>
      <c r="CC112" s="835"/>
      <c r="CD112" s="835"/>
      <c r="CE112" s="835"/>
      <c r="CF112" s="896">
        <v>50</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2">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23709</v>
      </c>
      <c r="AB113" s="944"/>
      <c r="AC113" s="944"/>
      <c r="AD113" s="944"/>
      <c r="AE113" s="945"/>
      <c r="AF113" s="946">
        <v>25440</v>
      </c>
      <c r="AG113" s="944"/>
      <c r="AH113" s="944"/>
      <c r="AI113" s="944"/>
      <c r="AJ113" s="945"/>
      <c r="AK113" s="946">
        <v>25304</v>
      </c>
      <c r="AL113" s="944"/>
      <c r="AM113" s="944"/>
      <c r="AN113" s="944"/>
      <c r="AO113" s="945"/>
      <c r="AP113" s="947">
        <v>1.6</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2">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t="s">
        <v>112</v>
      </c>
      <c r="BR114" s="835"/>
      <c r="BS114" s="835"/>
      <c r="BT114" s="835"/>
      <c r="BU114" s="835"/>
      <c r="BV114" s="835" t="s">
        <v>112</v>
      </c>
      <c r="BW114" s="835"/>
      <c r="BX114" s="835"/>
      <c r="BY114" s="835"/>
      <c r="BZ114" s="835"/>
      <c r="CA114" s="835" t="s">
        <v>112</v>
      </c>
      <c r="CB114" s="835"/>
      <c r="CC114" s="835"/>
      <c r="CD114" s="835"/>
      <c r="CE114" s="835"/>
      <c r="CF114" s="896" t="s">
        <v>112</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2">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2">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2">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575890</v>
      </c>
      <c r="AB117" s="930"/>
      <c r="AC117" s="930"/>
      <c r="AD117" s="930"/>
      <c r="AE117" s="931"/>
      <c r="AF117" s="932">
        <v>578739</v>
      </c>
      <c r="AG117" s="930"/>
      <c r="AH117" s="930"/>
      <c r="AI117" s="930"/>
      <c r="AJ117" s="931"/>
      <c r="AK117" s="932">
        <v>549980</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2">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2">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4026607</v>
      </c>
      <c r="BR119" s="866"/>
      <c r="BS119" s="866"/>
      <c r="BT119" s="866"/>
      <c r="BU119" s="866"/>
      <c r="BV119" s="866">
        <v>3591688</v>
      </c>
      <c r="BW119" s="866"/>
      <c r="BX119" s="866"/>
      <c r="BY119" s="866"/>
      <c r="BZ119" s="866"/>
      <c r="CA119" s="866">
        <v>3373745</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2">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2293016</v>
      </c>
      <c r="BR120" s="863"/>
      <c r="BS120" s="863"/>
      <c r="BT120" s="863"/>
      <c r="BU120" s="863"/>
      <c r="BV120" s="863">
        <v>2240882</v>
      </c>
      <c r="BW120" s="863"/>
      <c r="BX120" s="863"/>
      <c r="BY120" s="863"/>
      <c r="BZ120" s="863"/>
      <c r="CA120" s="863">
        <v>2388754</v>
      </c>
      <c r="CB120" s="863"/>
      <c r="CC120" s="863"/>
      <c r="CD120" s="863"/>
      <c r="CE120" s="863"/>
      <c r="CF120" s="887">
        <v>152.6</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733902</v>
      </c>
      <c r="DH120" s="863"/>
      <c r="DI120" s="863"/>
      <c r="DJ120" s="863"/>
      <c r="DK120" s="863"/>
      <c r="DL120" s="863">
        <v>681064</v>
      </c>
      <c r="DM120" s="863"/>
      <c r="DN120" s="863"/>
      <c r="DO120" s="863"/>
      <c r="DP120" s="863"/>
      <c r="DQ120" s="863">
        <v>745709</v>
      </c>
      <c r="DR120" s="863"/>
      <c r="DS120" s="863"/>
      <c r="DT120" s="863"/>
      <c r="DU120" s="863"/>
      <c r="DV120" s="864">
        <v>47.6</v>
      </c>
      <c r="DW120" s="864"/>
      <c r="DX120" s="864"/>
      <c r="DY120" s="864"/>
      <c r="DZ120" s="865"/>
    </row>
    <row r="121" spans="1:130" s="199" customFormat="1" ht="26.25" customHeight="1" x14ac:dyDescent="0.2">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41115</v>
      </c>
      <c r="DH121" s="835"/>
      <c r="DI121" s="835"/>
      <c r="DJ121" s="835"/>
      <c r="DK121" s="835"/>
      <c r="DL121" s="835">
        <v>36920</v>
      </c>
      <c r="DM121" s="835"/>
      <c r="DN121" s="835"/>
      <c r="DO121" s="835"/>
      <c r="DP121" s="835"/>
      <c r="DQ121" s="835">
        <v>36074</v>
      </c>
      <c r="DR121" s="835"/>
      <c r="DS121" s="835"/>
      <c r="DT121" s="835"/>
      <c r="DU121" s="835"/>
      <c r="DV121" s="812">
        <v>2.2999999999999998</v>
      </c>
      <c r="DW121" s="812"/>
      <c r="DX121" s="812"/>
      <c r="DY121" s="812"/>
      <c r="DZ121" s="813"/>
    </row>
    <row r="122" spans="1:130" s="199" customFormat="1" ht="26.25" customHeight="1" x14ac:dyDescent="0.2">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2948931</v>
      </c>
      <c r="BR122" s="866"/>
      <c r="BS122" s="866"/>
      <c r="BT122" s="866"/>
      <c r="BU122" s="866"/>
      <c r="BV122" s="866">
        <v>2681464</v>
      </c>
      <c r="BW122" s="866"/>
      <c r="BX122" s="866"/>
      <c r="BY122" s="866"/>
      <c r="BZ122" s="866"/>
      <c r="CA122" s="866">
        <v>2572393</v>
      </c>
      <c r="CB122" s="866"/>
      <c r="CC122" s="866"/>
      <c r="CD122" s="866"/>
      <c r="CE122" s="866"/>
      <c r="CF122" s="867">
        <v>164.4</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2">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5241947</v>
      </c>
      <c r="BR123" s="854"/>
      <c r="BS123" s="854"/>
      <c r="BT123" s="854"/>
      <c r="BU123" s="854"/>
      <c r="BV123" s="854">
        <v>4922346</v>
      </c>
      <c r="BW123" s="854"/>
      <c r="BX123" s="854"/>
      <c r="BY123" s="854"/>
      <c r="BZ123" s="854"/>
      <c r="CA123" s="854">
        <v>4961147</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5">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2">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5">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2">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5">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2">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1835578</v>
      </c>
      <c r="AB129" s="798"/>
      <c r="AC129" s="798"/>
      <c r="AD129" s="798"/>
      <c r="AE129" s="799"/>
      <c r="AF129" s="800">
        <v>1907534</v>
      </c>
      <c r="AG129" s="798"/>
      <c r="AH129" s="798"/>
      <c r="AI129" s="798"/>
      <c r="AJ129" s="799"/>
      <c r="AK129" s="800">
        <v>1962618</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419771</v>
      </c>
      <c r="AB130" s="798"/>
      <c r="AC130" s="798"/>
      <c r="AD130" s="798"/>
      <c r="AE130" s="799"/>
      <c r="AF130" s="800">
        <v>417376</v>
      </c>
      <c r="AG130" s="798"/>
      <c r="AH130" s="798"/>
      <c r="AI130" s="798"/>
      <c r="AJ130" s="799"/>
      <c r="AK130" s="800">
        <v>397611</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10.5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1415807</v>
      </c>
      <c r="AB131" s="781"/>
      <c r="AC131" s="781"/>
      <c r="AD131" s="781"/>
      <c r="AE131" s="782"/>
      <c r="AF131" s="783">
        <v>1490158</v>
      </c>
      <c r="AG131" s="781"/>
      <c r="AH131" s="781"/>
      <c r="AI131" s="781"/>
      <c r="AJ131" s="782"/>
      <c r="AK131" s="783">
        <v>1565007</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11.02685606</v>
      </c>
      <c r="AB132" s="761"/>
      <c r="AC132" s="761"/>
      <c r="AD132" s="761"/>
      <c r="AE132" s="762"/>
      <c r="AF132" s="763">
        <v>10.82858328</v>
      </c>
      <c r="AG132" s="761"/>
      <c r="AH132" s="761"/>
      <c r="AI132" s="761"/>
      <c r="AJ132" s="762"/>
      <c r="AK132" s="763">
        <v>9.7359947909999995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12.7</v>
      </c>
      <c r="AB133" s="740"/>
      <c r="AC133" s="740"/>
      <c r="AD133" s="740"/>
      <c r="AE133" s="741"/>
      <c r="AF133" s="739">
        <v>11.2</v>
      </c>
      <c r="AG133" s="740"/>
      <c r="AH133" s="740"/>
      <c r="AI133" s="740"/>
      <c r="AJ133" s="741"/>
      <c r="AK133" s="739">
        <v>10.5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2"/>
  <cols>
    <col min="1" max="36" width="9" style="244" customWidth="1"/>
    <col min="37" max="16384" width="9" style="243" hidden="1"/>
  </cols>
  <sheetData>
    <row r="1" spans="2:36" ht="13"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 x14ac:dyDescent="0.2"/>
    <row r="3" spans="2:36" ht="13" x14ac:dyDescent="0.2"/>
    <row r="4" spans="2:36" ht="13" x14ac:dyDescent="0.2"/>
    <row r="5" spans="2:36" ht="13" x14ac:dyDescent="0.2"/>
    <row r="6" spans="2:36" ht="13" x14ac:dyDescent="0.2"/>
    <row r="7" spans="2:36" ht="13" x14ac:dyDescent="0.2"/>
    <row r="8" spans="2:36" ht="13" x14ac:dyDescent="0.2"/>
    <row r="9" spans="2:36" ht="13" x14ac:dyDescent="0.2"/>
    <row r="10" spans="2:36" ht="13" x14ac:dyDescent="0.2"/>
    <row r="11" spans="2:36" ht="13" x14ac:dyDescent="0.2"/>
    <row r="12" spans="2:36" ht="13" x14ac:dyDescent="0.2"/>
    <row r="13" spans="2:36" ht="13" x14ac:dyDescent="0.2"/>
    <row r="14" spans="2:36" ht="13" x14ac:dyDescent="0.2"/>
    <row r="15" spans="2:36" ht="13" x14ac:dyDescent="0.2"/>
    <row r="16" spans="2:36" ht="13" x14ac:dyDescent="0.2">
      <c r="AJ16" s="243"/>
    </row>
    <row r="17" spans="34:36" ht="13" x14ac:dyDescent="0.2">
      <c r="AJ17" s="243"/>
    </row>
    <row r="18" spans="34:36" ht="13" x14ac:dyDescent="0.2"/>
    <row r="19" spans="34:36" ht="13" x14ac:dyDescent="0.2"/>
    <row r="20" spans="34:36" ht="13" x14ac:dyDescent="0.2">
      <c r="AI20" s="243"/>
      <c r="AJ20" s="243"/>
    </row>
    <row r="21" spans="34:36" ht="13" x14ac:dyDescent="0.2">
      <c r="AJ21" s="243"/>
    </row>
    <row r="22" spans="34:36" ht="13" x14ac:dyDescent="0.2"/>
    <row r="23" spans="34:36" ht="13" x14ac:dyDescent="0.2">
      <c r="AI23" s="243"/>
      <c r="AJ23" s="243"/>
    </row>
    <row r="24" spans="34:36" ht="13" x14ac:dyDescent="0.2">
      <c r="AJ24" s="243"/>
    </row>
    <row r="25" spans="34:36" ht="13" x14ac:dyDescent="0.2">
      <c r="AJ25" s="243"/>
    </row>
    <row r="26" spans="34:36" ht="13" x14ac:dyDescent="0.2">
      <c r="AI26" s="243"/>
      <c r="AJ26" s="243"/>
    </row>
    <row r="27" spans="34:36" ht="13" x14ac:dyDescent="0.2"/>
    <row r="28" spans="34:36" ht="13" x14ac:dyDescent="0.2">
      <c r="AI28" s="243"/>
      <c r="AJ28" s="243"/>
    </row>
    <row r="29" spans="34:36" ht="13" x14ac:dyDescent="0.2">
      <c r="AJ29" s="243"/>
    </row>
    <row r="30" spans="34:36" ht="13" x14ac:dyDescent="0.2"/>
    <row r="31" spans="34:36" ht="13" x14ac:dyDescent="0.2">
      <c r="AH31" s="243"/>
      <c r="AI31" s="243"/>
      <c r="AJ31" s="243"/>
    </row>
    <row r="32" spans="34:36" ht="13" x14ac:dyDescent="0.2"/>
    <row r="33" spans="28:36" ht="13" x14ac:dyDescent="0.2">
      <c r="AI33" s="243"/>
      <c r="AJ33" s="243"/>
    </row>
    <row r="34" spans="28:36" ht="13" x14ac:dyDescent="0.2">
      <c r="AF34" s="243"/>
    </row>
    <row r="35" spans="28:36" ht="13" x14ac:dyDescent="0.2">
      <c r="AB35" s="243"/>
      <c r="AC35" s="243"/>
      <c r="AD35" s="243"/>
      <c r="AF35" s="243"/>
      <c r="AG35" s="243"/>
      <c r="AH35" s="243"/>
      <c r="AI35" s="243"/>
      <c r="AJ35" s="243"/>
    </row>
    <row r="36" spans="28:36" ht="13" x14ac:dyDescent="0.2"/>
    <row r="37" spans="28:36" ht="13" x14ac:dyDescent="0.2">
      <c r="AE37" s="243"/>
      <c r="AJ37" s="243"/>
    </row>
    <row r="38" spans="28:36" ht="13" x14ac:dyDescent="0.2">
      <c r="AB38" s="243"/>
      <c r="AC38" s="243"/>
      <c r="AD38" s="243"/>
      <c r="AE38" s="243"/>
      <c r="AG38" s="243"/>
      <c r="AH38" s="243"/>
      <c r="AI38" s="243"/>
      <c r="AJ38" s="243"/>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43"/>
      <c r="AH49" s="243"/>
      <c r="AI49" s="243"/>
      <c r="AJ49" s="243"/>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43"/>
      <c r="AA63" s="243"/>
    </row>
    <row r="64" spans="22:36" ht="13" x14ac:dyDescent="0.2">
      <c r="V64" s="243"/>
    </row>
    <row r="65" spans="15:36" ht="13" x14ac:dyDescent="0.2">
      <c r="X65" s="243"/>
      <c r="Z65" s="243"/>
      <c r="AC65" s="243"/>
    </row>
    <row r="66" spans="15:36" ht="13" x14ac:dyDescent="0.2">
      <c r="Q66" s="243"/>
      <c r="S66" s="243"/>
      <c r="U66" s="243"/>
      <c r="AF66" s="243"/>
    </row>
    <row r="67" spans="15:36" ht="13" x14ac:dyDescent="0.2">
      <c r="O67" s="243"/>
      <c r="P67" s="243"/>
      <c r="R67" s="243"/>
      <c r="T67" s="243"/>
      <c r="Y67" s="243"/>
      <c r="AB67" s="243"/>
      <c r="AD67" s="243"/>
      <c r="AE67" s="243"/>
      <c r="AG67" s="243"/>
      <c r="AH67" s="243"/>
      <c r="AI67" s="243"/>
      <c r="AJ67" s="243"/>
    </row>
    <row r="68" spans="15:36" ht="13" x14ac:dyDescent="0.2"/>
    <row r="69" spans="15:36" ht="13" x14ac:dyDescent="0.2"/>
    <row r="70" spans="15:36" ht="13" x14ac:dyDescent="0.2"/>
    <row r="71" spans="15:36" ht="13" x14ac:dyDescent="0.2"/>
    <row r="72" spans="15:36" ht="13" x14ac:dyDescent="0.2">
      <c r="AJ72" s="243"/>
    </row>
    <row r="73" spans="15:36" ht="13" x14ac:dyDescent="0.2">
      <c r="AJ73" s="243"/>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43"/>
    </row>
    <row r="97" spans="24:36" ht="13" x14ac:dyDescent="0.2">
      <c r="AA97" s="243"/>
    </row>
    <row r="98" spans="24:36" ht="13" hidden="1" x14ac:dyDescent="0.2">
      <c r="AA98" s="243"/>
    </row>
    <row r="99" spans="24:36" ht="13" hidden="1" x14ac:dyDescent="0.2">
      <c r="AA99" s="243"/>
    </row>
    <row r="100" spans="24:36" ht="13" hidden="1" x14ac:dyDescent="0.2"/>
    <row r="101" spans="24:36" ht="12" hidden="1" customHeight="1" x14ac:dyDescent="0.2">
      <c r="X101" s="243"/>
      <c r="Y101" s="243"/>
      <c r="Z101" s="243"/>
      <c r="AC101" s="243"/>
    </row>
    <row r="102" spans="24:36" ht="1.5" hidden="1" customHeight="1" x14ac:dyDescent="0.2">
      <c r="AC102" s="243"/>
      <c r="AF102" s="243"/>
    </row>
    <row r="103" spans="24:36" ht="13" hidden="1" x14ac:dyDescent="0.2">
      <c r="AB103" s="243"/>
      <c r="AD103" s="243"/>
      <c r="AE103" s="243"/>
      <c r="AF103" s="243"/>
      <c r="AG103" s="243"/>
      <c r="AH103" s="243"/>
      <c r="AI103" s="243"/>
      <c r="AJ103" s="243"/>
    </row>
    <row r="104" spans="24:36" ht="13" hidden="1" x14ac:dyDescent="0.2">
      <c r="AD104" s="243"/>
      <c r="AE104" s="243"/>
      <c r="AG104" s="243"/>
      <c r="AH104" s="243"/>
      <c r="AI104" s="243"/>
      <c r="AJ104" s="243"/>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88"/>
  <sheetViews>
    <sheetView showGridLines="0" zoomScale="70" zoomScaleNormal="70" zoomScaleSheetLayoutView="55" workbookViewId="0"/>
  </sheetViews>
  <sheetFormatPr defaultColWidth="0" defaultRowHeight="13.5" customHeight="1" zeroHeight="1" x14ac:dyDescent="0.2"/>
  <cols>
    <col min="1" max="1" width="9.08984375" style="244" customWidth="1"/>
    <col min="2" max="15" width="9" style="244" customWidth="1"/>
    <col min="16" max="16" width="9.08984375" style="244" bestFit="1" customWidth="1"/>
    <col min="17" max="34" width="9" style="244" customWidth="1"/>
    <col min="35" max="16384" width="9" style="243" hidden="1"/>
  </cols>
  <sheetData>
    <row r="1" spans="2:34" ht="13"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row r="3" spans="2:34" ht="13" x14ac:dyDescent="0.2"/>
    <row r="4" spans="2:34" ht="13" x14ac:dyDescent="0.2">
      <c r="R4" s="243"/>
      <c r="S4" s="243"/>
      <c r="T4" s="243"/>
      <c r="U4" s="243"/>
      <c r="V4" s="243"/>
      <c r="W4" s="243"/>
      <c r="X4" s="243"/>
      <c r="Y4" s="243"/>
      <c r="Z4" s="243"/>
      <c r="AA4" s="243"/>
      <c r="AB4" s="243"/>
      <c r="AC4" s="243"/>
      <c r="AD4" s="243"/>
      <c r="AE4" s="243"/>
      <c r="AF4" s="243"/>
      <c r="AG4" s="243"/>
      <c r="AH4" s="243"/>
    </row>
    <row r="5" spans="2:34" ht="13" x14ac:dyDescent="0.2">
      <c r="R5" s="243"/>
      <c r="S5" s="243"/>
      <c r="T5" s="243"/>
      <c r="U5" s="243"/>
      <c r="V5" s="243"/>
      <c r="W5" s="243"/>
      <c r="X5" s="243"/>
      <c r="Y5" s="243"/>
      <c r="Z5" s="243"/>
      <c r="AA5" s="243"/>
      <c r="AB5" s="243"/>
      <c r="AC5" s="243"/>
      <c r="AD5" s="243"/>
      <c r="AE5" s="243"/>
      <c r="AF5" s="243"/>
      <c r="AG5" s="243"/>
      <c r="AH5" s="243"/>
    </row>
    <row r="6" spans="2:34" ht="13" x14ac:dyDescent="0.2"/>
    <row r="7" spans="2:34" ht="13" x14ac:dyDescent="0.2"/>
    <row r="8" spans="2:34" ht="13" x14ac:dyDescent="0.2"/>
    <row r="9" spans="2:34" ht="13" x14ac:dyDescent="0.2"/>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9:34" ht="13" x14ac:dyDescent="0.2"/>
    <row r="18" spans="9:34" ht="13"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 x14ac:dyDescent="0.2"/>
    <row r="20" spans="9:34" ht="13" x14ac:dyDescent="0.2"/>
    <row r="21" spans="9:34" ht="13" x14ac:dyDescent="0.2">
      <c r="AH21" s="243"/>
    </row>
    <row r="22" spans="9:34" ht="13" x14ac:dyDescent="0.2">
      <c r="AE22" s="243"/>
      <c r="AF22" s="243"/>
      <c r="AG22" s="243"/>
      <c r="AH22" s="243"/>
    </row>
    <row r="23" spans="9:34" ht="13" x14ac:dyDescent="0.2">
      <c r="U23" s="243"/>
      <c r="V23" s="243"/>
      <c r="W23" s="243"/>
      <c r="X23" s="243"/>
      <c r="Y23" s="243"/>
      <c r="Z23" s="243"/>
      <c r="AA23" s="243"/>
      <c r="AB23" s="243"/>
      <c r="AC23" s="243"/>
      <c r="AD23" s="243"/>
      <c r="AE23" s="243"/>
      <c r="AF23" s="243"/>
      <c r="AG23" s="243"/>
      <c r="AH23" s="243"/>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3"/>
      <c r="W35" s="243"/>
      <c r="X35" s="243"/>
      <c r="Y35" s="243"/>
      <c r="Z35" s="243"/>
      <c r="AA35" s="243"/>
      <c r="AB35" s="243"/>
      <c r="AC35" s="243"/>
      <c r="AD35" s="243"/>
      <c r="AE35" s="243"/>
      <c r="AF35" s="243"/>
      <c r="AG35" s="243"/>
      <c r="AH35" s="243"/>
    </row>
    <row r="36" spans="15:34" ht="13" x14ac:dyDescent="0.2"/>
    <row r="37" spans="15:34" ht="13" x14ac:dyDescent="0.2">
      <c r="AH37" s="243"/>
    </row>
    <row r="38" spans="15:34" ht="13" x14ac:dyDescent="0.2">
      <c r="AE38" s="243"/>
      <c r="AF38" s="243"/>
      <c r="AG38" s="243"/>
      <c r="AH38" s="243"/>
    </row>
    <row r="39" spans="15:34" ht="13" x14ac:dyDescent="0.2"/>
    <row r="40" spans="15:34" ht="13" x14ac:dyDescent="0.2"/>
    <row r="41" spans="15:34" ht="13" x14ac:dyDescent="0.2"/>
    <row r="42" spans="15:34" ht="13" x14ac:dyDescent="0.2"/>
    <row r="43" spans="15:34" ht="13"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 x14ac:dyDescent="0.2">
      <c r="AH44" s="243"/>
    </row>
    <row r="45" spans="15:34" ht="13" x14ac:dyDescent="0.2"/>
    <row r="46" spans="15:34" ht="13" x14ac:dyDescent="0.2">
      <c r="W46" s="243"/>
      <c r="X46" s="243"/>
      <c r="Y46" s="243"/>
      <c r="Z46" s="243"/>
      <c r="AA46" s="243"/>
      <c r="AB46" s="243"/>
      <c r="AC46" s="243"/>
      <c r="AD46" s="243"/>
      <c r="AE46" s="243"/>
      <c r="AF46" s="243"/>
      <c r="AG46" s="243"/>
      <c r="AH46" s="243"/>
    </row>
    <row r="47" spans="15:34" ht="13" x14ac:dyDescent="0.2"/>
    <row r="48" spans="15:34" ht="13" x14ac:dyDescent="0.2"/>
    <row r="49" spans="22:34" ht="13" x14ac:dyDescent="0.2"/>
    <row r="50" spans="22:34" ht="13" x14ac:dyDescent="0.2">
      <c r="V50" s="243"/>
      <c r="W50" s="243"/>
      <c r="X50" s="243"/>
      <c r="Y50" s="243"/>
      <c r="Z50" s="243"/>
      <c r="AA50" s="243"/>
      <c r="AB50" s="243"/>
      <c r="AC50" s="243"/>
      <c r="AD50" s="243"/>
      <c r="AE50" s="243"/>
      <c r="AF50" s="243"/>
      <c r="AG50" s="243"/>
      <c r="AH50" s="243"/>
    </row>
    <row r="51" spans="22:34" ht="13" x14ac:dyDescent="0.2"/>
    <row r="52" spans="22:34" ht="13" x14ac:dyDescent="0.2"/>
    <row r="53" spans="22:34" ht="13" x14ac:dyDescent="0.2">
      <c r="AH53" s="243"/>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3"/>
      <c r="Z67" s="243"/>
      <c r="AA67" s="243"/>
      <c r="AB67" s="243"/>
      <c r="AC67" s="243"/>
      <c r="AD67" s="243"/>
      <c r="AE67" s="243"/>
      <c r="AF67" s="243"/>
      <c r="AG67" s="243"/>
      <c r="AH67" s="243"/>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70" zoomScaleSheetLayoutView="70" workbookViewId="0"/>
  </sheetViews>
  <sheetFormatPr defaultColWidth="0" defaultRowHeight="13.5" customHeight="1" zeroHeight="1" x14ac:dyDescent="0.2"/>
  <cols>
    <col min="1" max="6" width="14.90625" style="245" customWidth="1"/>
    <col min="7" max="8" width="15.90625" style="245" customWidth="1"/>
    <col min="9" max="14" width="16.08984375" style="245" customWidth="1"/>
    <col min="15" max="15" width="6.08984375" style="252" customWidth="1"/>
    <col min="16" max="16" width="3" style="250" customWidth="1"/>
    <col min="17" max="17" width="19.08984375" style="245" hidden="1" customWidth="1"/>
    <col min="18" max="22" width="12.6328125" style="245" hidden="1" customWidth="1"/>
    <col min="23" max="16384" width="8.6328125" style="245" hidden="1"/>
  </cols>
  <sheetData>
    <row r="1" spans="1:16" ht="13" x14ac:dyDescent="0.2">
      <c r="O1" s="246"/>
      <c r="P1" s="246"/>
    </row>
    <row r="2" spans="1:16" ht="13" x14ac:dyDescent="0.2">
      <c r="O2" s="246"/>
      <c r="P2" s="246"/>
    </row>
    <row r="3" spans="1:16" ht="13" x14ac:dyDescent="0.2">
      <c r="O3" s="246"/>
      <c r="P3" s="246"/>
    </row>
    <row r="4" spans="1:16" ht="13" x14ac:dyDescent="0.2">
      <c r="O4" s="246"/>
      <c r="P4" s="246"/>
    </row>
    <row r="5" spans="1:16" ht="16.5" x14ac:dyDescent="0.2">
      <c r="A5" s="247" t="s">
        <v>468</v>
      </c>
      <c r="B5" s="248"/>
      <c r="C5" s="248"/>
      <c r="D5" s="248"/>
      <c r="E5" s="248"/>
      <c r="F5" s="248"/>
      <c r="G5" s="248"/>
      <c r="H5" s="248"/>
      <c r="I5" s="248"/>
      <c r="J5" s="248"/>
      <c r="K5" s="248"/>
      <c r="L5" s="248"/>
      <c r="M5" s="248"/>
      <c r="N5" s="248"/>
      <c r="O5" s="249"/>
    </row>
    <row r="6" spans="1:16" ht="13" x14ac:dyDescent="0.2">
      <c r="A6" s="250"/>
      <c r="B6" s="246"/>
      <c r="C6" s="246"/>
      <c r="D6" s="246"/>
      <c r="E6" s="246"/>
      <c r="F6" s="246"/>
      <c r="G6" s="251" t="s">
        <v>469</v>
      </c>
      <c r="H6" s="251"/>
      <c r="I6" s="251"/>
      <c r="J6" s="251"/>
      <c r="K6" s="246"/>
      <c r="L6" s="246"/>
      <c r="M6" s="246"/>
      <c r="N6" s="246"/>
    </row>
    <row r="7" spans="1:16" ht="13" x14ac:dyDescent="0.2">
      <c r="A7" s="250"/>
      <c r="B7" s="246"/>
      <c r="C7" s="246"/>
      <c r="D7" s="246"/>
      <c r="E7" s="246"/>
      <c r="F7" s="246"/>
      <c r="G7" s="253"/>
      <c r="H7" s="254"/>
      <c r="I7" s="254"/>
      <c r="J7" s="255"/>
      <c r="K7" s="1152" t="s">
        <v>470</v>
      </c>
      <c r="L7" s="256"/>
      <c r="M7" s="257" t="s">
        <v>471</v>
      </c>
      <c r="N7" s="258"/>
    </row>
    <row r="8" spans="1:16" ht="13" x14ac:dyDescent="0.2">
      <c r="A8" s="250"/>
      <c r="B8" s="246"/>
      <c r="C8" s="246"/>
      <c r="D8" s="246"/>
      <c r="E8" s="246"/>
      <c r="F8" s="246"/>
      <c r="G8" s="259"/>
      <c r="H8" s="260"/>
      <c r="I8" s="260"/>
      <c r="J8" s="261"/>
      <c r="K8" s="1153"/>
      <c r="L8" s="262" t="s">
        <v>472</v>
      </c>
      <c r="M8" s="263" t="s">
        <v>473</v>
      </c>
      <c r="N8" s="264" t="s">
        <v>474</v>
      </c>
    </row>
    <row r="9" spans="1:16" ht="13" x14ac:dyDescent="0.2">
      <c r="A9" s="250"/>
      <c r="B9" s="246"/>
      <c r="C9" s="246"/>
      <c r="D9" s="246"/>
      <c r="E9" s="246"/>
      <c r="F9" s="246"/>
      <c r="G9" s="1166" t="s">
        <v>475</v>
      </c>
      <c r="H9" s="1167"/>
      <c r="I9" s="1167"/>
      <c r="J9" s="1168"/>
      <c r="K9" s="265">
        <v>996858</v>
      </c>
      <c r="L9" s="266">
        <v>384294</v>
      </c>
      <c r="M9" s="267">
        <v>214828</v>
      </c>
      <c r="N9" s="268">
        <v>78.900000000000006</v>
      </c>
    </row>
    <row r="10" spans="1:16" ht="13" x14ac:dyDescent="0.2">
      <c r="A10" s="250"/>
      <c r="B10" s="246"/>
      <c r="C10" s="246"/>
      <c r="D10" s="246"/>
      <c r="E10" s="246"/>
      <c r="F10" s="246"/>
      <c r="G10" s="1166" t="s">
        <v>476</v>
      </c>
      <c r="H10" s="1167"/>
      <c r="I10" s="1167"/>
      <c r="J10" s="1168"/>
      <c r="K10" s="269">
        <v>7941</v>
      </c>
      <c r="L10" s="270">
        <v>3061</v>
      </c>
      <c r="M10" s="271">
        <v>28178</v>
      </c>
      <c r="N10" s="272">
        <v>-89.1</v>
      </c>
    </row>
    <row r="11" spans="1:16" ht="13.5" customHeight="1" x14ac:dyDescent="0.2">
      <c r="A11" s="250"/>
      <c r="B11" s="246"/>
      <c r="C11" s="246"/>
      <c r="D11" s="246"/>
      <c r="E11" s="246"/>
      <c r="F11" s="246"/>
      <c r="G11" s="1166" t="s">
        <v>477</v>
      </c>
      <c r="H11" s="1167"/>
      <c r="I11" s="1167"/>
      <c r="J11" s="1168"/>
      <c r="K11" s="269">
        <v>1164</v>
      </c>
      <c r="L11" s="270">
        <v>449</v>
      </c>
      <c r="M11" s="271">
        <v>24639</v>
      </c>
      <c r="N11" s="272">
        <v>-98.2</v>
      </c>
    </row>
    <row r="12" spans="1:16" ht="13.5" customHeight="1" x14ac:dyDescent="0.2">
      <c r="A12" s="250"/>
      <c r="B12" s="246"/>
      <c r="C12" s="246"/>
      <c r="D12" s="246"/>
      <c r="E12" s="246"/>
      <c r="F12" s="246"/>
      <c r="G12" s="1166" t="s">
        <v>478</v>
      </c>
      <c r="H12" s="1167"/>
      <c r="I12" s="1167"/>
      <c r="J12" s="1168"/>
      <c r="K12" s="269" t="s">
        <v>479</v>
      </c>
      <c r="L12" s="270" t="s">
        <v>479</v>
      </c>
      <c r="M12" s="271">
        <v>3805</v>
      </c>
      <c r="N12" s="272" t="s">
        <v>479</v>
      </c>
    </row>
    <row r="13" spans="1:16" ht="13.5" customHeight="1" x14ac:dyDescent="0.2">
      <c r="A13" s="250"/>
      <c r="B13" s="246"/>
      <c r="C13" s="246"/>
      <c r="D13" s="246"/>
      <c r="E13" s="246"/>
      <c r="F13" s="246"/>
      <c r="G13" s="1166" t="s">
        <v>480</v>
      </c>
      <c r="H13" s="1167"/>
      <c r="I13" s="1167"/>
      <c r="J13" s="1168"/>
      <c r="K13" s="269" t="s">
        <v>479</v>
      </c>
      <c r="L13" s="270" t="s">
        <v>479</v>
      </c>
      <c r="M13" s="271" t="s">
        <v>479</v>
      </c>
      <c r="N13" s="272" t="s">
        <v>479</v>
      </c>
    </row>
    <row r="14" spans="1:16" ht="13.5" customHeight="1" x14ac:dyDescent="0.2">
      <c r="A14" s="250"/>
      <c r="B14" s="246"/>
      <c r="C14" s="246"/>
      <c r="D14" s="246"/>
      <c r="E14" s="246"/>
      <c r="F14" s="246"/>
      <c r="G14" s="1166" t="s">
        <v>481</v>
      </c>
      <c r="H14" s="1167"/>
      <c r="I14" s="1167"/>
      <c r="J14" s="1168"/>
      <c r="K14" s="269">
        <v>32722</v>
      </c>
      <c r="L14" s="270">
        <v>12614</v>
      </c>
      <c r="M14" s="271">
        <v>8783</v>
      </c>
      <c r="N14" s="272">
        <v>43.6</v>
      </c>
    </row>
    <row r="15" spans="1:16" ht="13.5" customHeight="1" x14ac:dyDescent="0.2">
      <c r="A15" s="250"/>
      <c r="B15" s="246"/>
      <c r="C15" s="246"/>
      <c r="D15" s="246"/>
      <c r="E15" s="246"/>
      <c r="F15" s="246"/>
      <c r="G15" s="1166" t="s">
        <v>482</v>
      </c>
      <c r="H15" s="1167"/>
      <c r="I15" s="1167"/>
      <c r="J15" s="1168"/>
      <c r="K15" s="269" t="s">
        <v>479</v>
      </c>
      <c r="L15" s="270" t="s">
        <v>479</v>
      </c>
      <c r="M15" s="271">
        <v>4830</v>
      </c>
      <c r="N15" s="272" t="s">
        <v>479</v>
      </c>
    </row>
    <row r="16" spans="1:16" ht="13" x14ac:dyDescent="0.2">
      <c r="A16" s="250"/>
      <c r="B16" s="246"/>
      <c r="C16" s="246"/>
      <c r="D16" s="246"/>
      <c r="E16" s="246"/>
      <c r="F16" s="246"/>
      <c r="G16" s="1169" t="s">
        <v>483</v>
      </c>
      <c r="H16" s="1170"/>
      <c r="I16" s="1170"/>
      <c r="J16" s="1171"/>
      <c r="K16" s="270">
        <v>-62234</v>
      </c>
      <c r="L16" s="270">
        <v>-23992</v>
      </c>
      <c r="M16" s="271">
        <v>-21703</v>
      </c>
      <c r="N16" s="272">
        <v>10.5</v>
      </c>
    </row>
    <row r="17" spans="1:16" ht="13" x14ac:dyDescent="0.2">
      <c r="A17" s="250"/>
      <c r="B17" s="246"/>
      <c r="C17" s="246"/>
      <c r="D17" s="246"/>
      <c r="E17" s="246"/>
      <c r="F17" s="246"/>
      <c r="G17" s="1169" t="s">
        <v>171</v>
      </c>
      <c r="H17" s="1170"/>
      <c r="I17" s="1170"/>
      <c r="J17" s="1171"/>
      <c r="K17" s="270">
        <v>976451</v>
      </c>
      <c r="L17" s="270">
        <v>376427</v>
      </c>
      <c r="M17" s="271">
        <v>263360</v>
      </c>
      <c r="N17" s="272">
        <v>42.9</v>
      </c>
    </row>
    <row r="18" spans="1:16" ht="13" x14ac:dyDescent="0.2">
      <c r="A18" s="250"/>
      <c r="B18" s="246"/>
      <c r="C18" s="246"/>
      <c r="D18" s="246"/>
      <c r="E18" s="246"/>
      <c r="F18" s="246"/>
      <c r="G18" s="246"/>
      <c r="H18" s="246"/>
      <c r="I18" s="246"/>
      <c r="J18" s="246"/>
      <c r="K18" s="246"/>
      <c r="L18" s="246"/>
      <c r="M18" s="273"/>
      <c r="N18" s="273"/>
    </row>
    <row r="19" spans="1:16" ht="13" x14ac:dyDescent="0.2">
      <c r="A19" s="250"/>
      <c r="B19" s="246"/>
      <c r="C19" s="246"/>
      <c r="D19" s="246"/>
      <c r="E19" s="246"/>
      <c r="F19" s="246"/>
      <c r="G19" s="246" t="s">
        <v>484</v>
      </c>
      <c r="H19" s="246"/>
      <c r="I19" s="246"/>
      <c r="J19" s="246"/>
      <c r="K19" s="246"/>
      <c r="L19" s="246"/>
      <c r="M19" s="246"/>
      <c r="N19" s="246"/>
    </row>
    <row r="20" spans="1:16" ht="13" x14ac:dyDescent="0.2">
      <c r="A20" s="250"/>
      <c r="B20" s="246"/>
      <c r="C20" s="246"/>
      <c r="D20" s="246"/>
      <c r="E20" s="246"/>
      <c r="F20" s="246"/>
      <c r="G20" s="274"/>
      <c r="H20" s="275"/>
      <c r="I20" s="275"/>
      <c r="J20" s="276"/>
      <c r="K20" s="277" t="s">
        <v>485</v>
      </c>
      <c r="L20" s="278" t="s">
        <v>486</v>
      </c>
      <c r="M20" s="279" t="s">
        <v>487</v>
      </c>
      <c r="N20" s="280"/>
    </row>
    <row r="21" spans="1:16" s="286" customFormat="1" ht="13" x14ac:dyDescent="0.2">
      <c r="A21" s="281"/>
      <c r="B21" s="251"/>
      <c r="C21" s="251"/>
      <c r="D21" s="251"/>
      <c r="E21" s="251"/>
      <c r="F21" s="251"/>
      <c r="G21" s="1163" t="s">
        <v>488</v>
      </c>
      <c r="H21" s="1164"/>
      <c r="I21" s="1164"/>
      <c r="J21" s="1165"/>
      <c r="K21" s="282">
        <v>44.72</v>
      </c>
      <c r="L21" s="283">
        <v>24.72</v>
      </c>
      <c r="M21" s="284">
        <v>20</v>
      </c>
      <c r="N21" s="251"/>
      <c r="O21" s="285"/>
      <c r="P21" s="281"/>
    </row>
    <row r="22" spans="1:16" s="286" customFormat="1" ht="13" x14ac:dyDescent="0.2">
      <c r="A22" s="281"/>
      <c r="B22" s="251"/>
      <c r="C22" s="251"/>
      <c r="D22" s="251"/>
      <c r="E22" s="251"/>
      <c r="F22" s="251"/>
      <c r="G22" s="1163" t="s">
        <v>489</v>
      </c>
      <c r="H22" s="1164"/>
      <c r="I22" s="1164"/>
      <c r="J22" s="1165"/>
      <c r="K22" s="287">
        <v>93.1</v>
      </c>
      <c r="L22" s="288">
        <v>94.2</v>
      </c>
      <c r="M22" s="289">
        <v>-1.1000000000000001</v>
      </c>
      <c r="N22" s="273"/>
      <c r="O22" s="285"/>
      <c r="P22" s="281"/>
    </row>
    <row r="23" spans="1:16" s="286" customFormat="1" ht="13" x14ac:dyDescent="0.2">
      <c r="A23" s="281"/>
      <c r="B23" s="251"/>
      <c r="C23" s="251"/>
      <c r="D23" s="251"/>
      <c r="E23" s="251"/>
      <c r="F23" s="251"/>
      <c r="G23" s="251"/>
      <c r="H23" s="251"/>
      <c r="I23" s="251"/>
      <c r="J23" s="251"/>
      <c r="K23" s="251"/>
      <c r="L23" s="273"/>
      <c r="M23" s="273"/>
      <c r="N23" s="273"/>
      <c r="O23" s="285"/>
      <c r="P23" s="281"/>
    </row>
    <row r="24" spans="1:16" s="286" customFormat="1" ht="13" x14ac:dyDescent="0.2">
      <c r="A24" s="281"/>
      <c r="B24" s="251"/>
      <c r="C24" s="251"/>
      <c r="D24" s="251"/>
      <c r="E24" s="251"/>
      <c r="F24" s="251"/>
      <c r="G24" s="251"/>
      <c r="H24" s="251"/>
      <c r="I24" s="251"/>
      <c r="J24" s="251"/>
      <c r="K24" s="251"/>
      <c r="L24" s="273"/>
      <c r="M24" s="273"/>
      <c r="N24" s="273"/>
      <c r="O24" s="285"/>
      <c r="P24" s="281"/>
    </row>
    <row r="25" spans="1:16" s="286" customFormat="1" ht="13" x14ac:dyDescent="0.2">
      <c r="A25" s="290"/>
      <c r="B25" s="291"/>
      <c r="C25" s="291"/>
      <c r="D25" s="291"/>
      <c r="E25" s="291"/>
      <c r="F25" s="291"/>
      <c r="G25" s="291"/>
      <c r="H25" s="291"/>
      <c r="I25" s="291"/>
      <c r="J25" s="291"/>
      <c r="K25" s="291"/>
      <c r="L25" s="292"/>
      <c r="M25" s="292"/>
      <c r="N25" s="292"/>
      <c r="O25" s="293"/>
      <c r="P25" s="281"/>
    </row>
    <row r="26" spans="1:16" s="286" customFormat="1" ht="13" x14ac:dyDescent="0.2">
      <c r="A26" s="251" t="s">
        <v>490</v>
      </c>
      <c r="B26" s="251"/>
      <c r="C26" s="251"/>
      <c r="D26" s="251"/>
      <c r="E26" s="251"/>
      <c r="F26" s="251"/>
      <c r="G26" s="251"/>
      <c r="H26" s="251"/>
      <c r="I26" s="251"/>
      <c r="J26" s="251"/>
      <c r="K26" s="251"/>
      <c r="L26" s="273"/>
      <c r="M26" s="273"/>
      <c r="N26" s="273"/>
      <c r="O26" s="251"/>
      <c r="P26" s="251"/>
    </row>
    <row r="27" spans="1:16" ht="13" x14ac:dyDescent="0.2">
      <c r="K27" s="246"/>
      <c r="L27" s="246"/>
      <c r="M27" s="246"/>
      <c r="N27" s="246"/>
      <c r="O27" s="246"/>
      <c r="P27" s="246"/>
    </row>
    <row r="28" spans="1:16" ht="16.5" x14ac:dyDescent="0.2">
      <c r="A28" s="247" t="s">
        <v>491</v>
      </c>
      <c r="B28" s="248"/>
      <c r="C28" s="248"/>
      <c r="D28" s="248"/>
      <c r="E28" s="248"/>
      <c r="F28" s="248"/>
      <c r="G28" s="248"/>
      <c r="H28" s="248"/>
      <c r="I28" s="248"/>
      <c r="J28" s="248"/>
      <c r="K28" s="248"/>
      <c r="L28" s="248"/>
      <c r="M28" s="248"/>
      <c r="N28" s="248"/>
      <c r="O28" s="294"/>
    </row>
    <row r="29" spans="1:16" ht="13" x14ac:dyDescent="0.2">
      <c r="A29" s="250"/>
      <c r="B29" s="246"/>
      <c r="C29" s="246"/>
      <c r="D29" s="246"/>
      <c r="E29" s="246"/>
      <c r="F29" s="246"/>
      <c r="G29" s="251" t="s">
        <v>492</v>
      </c>
      <c r="H29" s="251"/>
      <c r="I29" s="251"/>
      <c r="J29" s="251"/>
      <c r="K29" s="246"/>
      <c r="L29" s="246"/>
      <c r="M29" s="246"/>
      <c r="N29" s="246"/>
      <c r="O29" s="295"/>
    </row>
    <row r="30" spans="1:16" ht="13" x14ac:dyDescent="0.2">
      <c r="A30" s="250"/>
      <c r="B30" s="246"/>
      <c r="C30" s="246"/>
      <c r="D30" s="246"/>
      <c r="E30" s="246"/>
      <c r="F30" s="246"/>
      <c r="G30" s="253"/>
      <c r="H30" s="254"/>
      <c r="I30" s="254"/>
      <c r="J30" s="255"/>
      <c r="K30" s="1152" t="s">
        <v>470</v>
      </c>
      <c r="L30" s="256"/>
      <c r="M30" s="257" t="s">
        <v>471</v>
      </c>
      <c r="N30" s="258"/>
    </row>
    <row r="31" spans="1:16" ht="13" x14ac:dyDescent="0.2">
      <c r="A31" s="250"/>
      <c r="B31" s="246"/>
      <c r="C31" s="246"/>
      <c r="D31" s="246"/>
      <c r="E31" s="246"/>
      <c r="F31" s="246"/>
      <c r="G31" s="259"/>
      <c r="H31" s="260"/>
      <c r="I31" s="260"/>
      <c r="J31" s="261"/>
      <c r="K31" s="1153"/>
      <c r="L31" s="262" t="s">
        <v>472</v>
      </c>
      <c r="M31" s="263" t="s">
        <v>473</v>
      </c>
      <c r="N31" s="264" t="s">
        <v>474</v>
      </c>
    </row>
    <row r="32" spans="1:16" ht="27" customHeight="1" x14ac:dyDescent="0.2">
      <c r="A32" s="250"/>
      <c r="B32" s="246"/>
      <c r="C32" s="246"/>
      <c r="D32" s="246"/>
      <c r="E32" s="246"/>
      <c r="F32" s="246"/>
      <c r="G32" s="1154" t="s">
        <v>493</v>
      </c>
      <c r="H32" s="1155"/>
      <c r="I32" s="1155"/>
      <c r="J32" s="1156"/>
      <c r="K32" s="296">
        <v>524676</v>
      </c>
      <c r="L32" s="296">
        <v>202265</v>
      </c>
      <c r="M32" s="297">
        <v>146462</v>
      </c>
      <c r="N32" s="298">
        <v>38.1</v>
      </c>
    </row>
    <row r="33" spans="1:16" ht="13.5" customHeight="1" x14ac:dyDescent="0.2">
      <c r="A33" s="250"/>
      <c r="B33" s="246"/>
      <c r="C33" s="246"/>
      <c r="D33" s="246"/>
      <c r="E33" s="246"/>
      <c r="F33" s="246"/>
      <c r="G33" s="1154" t="s">
        <v>494</v>
      </c>
      <c r="H33" s="1155"/>
      <c r="I33" s="1155"/>
      <c r="J33" s="1156"/>
      <c r="K33" s="296" t="s">
        <v>479</v>
      </c>
      <c r="L33" s="296" t="s">
        <v>479</v>
      </c>
      <c r="M33" s="297">
        <v>66</v>
      </c>
      <c r="N33" s="298" t="s">
        <v>479</v>
      </c>
    </row>
    <row r="34" spans="1:16" ht="27" customHeight="1" x14ac:dyDescent="0.2">
      <c r="A34" s="250"/>
      <c r="B34" s="246"/>
      <c r="C34" s="246"/>
      <c r="D34" s="246"/>
      <c r="E34" s="246"/>
      <c r="F34" s="246"/>
      <c r="G34" s="1154" t="s">
        <v>495</v>
      </c>
      <c r="H34" s="1155"/>
      <c r="I34" s="1155"/>
      <c r="J34" s="1156"/>
      <c r="K34" s="296" t="s">
        <v>479</v>
      </c>
      <c r="L34" s="296" t="s">
        <v>479</v>
      </c>
      <c r="M34" s="297">
        <v>56</v>
      </c>
      <c r="N34" s="298" t="s">
        <v>479</v>
      </c>
    </row>
    <row r="35" spans="1:16" ht="27" customHeight="1" x14ac:dyDescent="0.2">
      <c r="A35" s="250"/>
      <c r="B35" s="246"/>
      <c r="C35" s="246"/>
      <c r="D35" s="246"/>
      <c r="E35" s="246"/>
      <c r="F35" s="246"/>
      <c r="G35" s="1154" t="s">
        <v>496</v>
      </c>
      <c r="H35" s="1155"/>
      <c r="I35" s="1155"/>
      <c r="J35" s="1156"/>
      <c r="K35" s="296">
        <v>25304</v>
      </c>
      <c r="L35" s="296">
        <v>9755</v>
      </c>
      <c r="M35" s="297">
        <v>28990</v>
      </c>
      <c r="N35" s="298">
        <v>-66.400000000000006</v>
      </c>
    </row>
    <row r="36" spans="1:16" ht="27" customHeight="1" x14ac:dyDescent="0.2">
      <c r="A36" s="250"/>
      <c r="B36" s="246"/>
      <c r="C36" s="246"/>
      <c r="D36" s="246"/>
      <c r="E36" s="246"/>
      <c r="F36" s="246"/>
      <c r="G36" s="1154" t="s">
        <v>497</v>
      </c>
      <c r="H36" s="1155"/>
      <c r="I36" s="1155"/>
      <c r="J36" s="1156"/>
      <c r="K36" s="296" t="s">
        <v>479</v>
      </c>
      <c r="L36" s="296" t="s">
        <v>479</v>
      </c>
      <c r="M36" s="297">
        <v>3973</v>
      </c>
      <c r="N36" s="298" t="s">
        <v>479</v>
      </c>
    </row>
    <row r="37" spans="1:16" ht="13.5" customHeight="1" x14ac:dyDescent="0.2">
      <c r="A37" s="250"/>
      <c r="B37" s="246"/>
      <c r="C37" s="246"/>
      <c r="D37" s="246"/>
      <c r="E37" s="246"/>
      <c r="F37" s="246"/>
      <c r="G37" s="1154" t="s">
        <v>498</v>
      </c>
      <c r="H37" s="1155"/>
      <c r="I37" s="1155"/>
      <c r="J37" s="1156"/>
      <c r="K37" s="296" t="s">
        <v>479</v>
      </c>
      <c r="L37" s="296" t="s">
        <v>479</v>
      </c>
      <c r="M37" s="297">
        <v>2172</v>
      </c>
      <c r="N37" s="298" t="s">
        <v>479</v>
      </c>
    </row>
    <row r="38" spans="1:16" ht="27" customHeight="1" x14ac:dyDescent="0.2">
      <c r="A38" s="250"/>
      <c r="B38" s="246"/>
      <c r="C38" s="246"/>
      <c r="D38" s="246"/>
      <c r="E38" s="246"/>
      <c r="F38" s="246"/>
      <c r="G38" s="1157" t="s">
        <v>499</v>
      </c>
      <c r="H38" s="1158"/>
      <c r="I38" s="1158"/>
      <c r="J38" s="1159"/>
      <c r="K38" s="299" t="s">
        <v>479</v>
      </c>
      <c r="L38" s="299" t="s">
        <v>479</v>
      </c>
      <c r="M38" s="300">
        <v>44</v>
      </c>
      <c r="N38" s="301" t="s">
        <v>479</v>
      </c>
      <c r="O38" s="295"/>
    </row>
    <row r="39" spans="1:16" ht="13" x14ac:dyDescent="0.2">
      <c r="A39" s="250"/>
      <c r="B39" s="246"/>
      <c r="C39" s="246"/>
      <c r="D39" s="246"/>
      <c r="E39" s="246"/>
      <c r="F39" s="246"/>
      <c r="G39" s="1157" t="s">
        <v>500</v>
      </c>
      <c r="H39" s="1158"/>
      <c r="I39" s="1158"/>
      <c r="J39" s="1159"/>
      <c r="K39" s="302" t="s">
        <v>479</v>
      </c>
      <c r="L39" s="302" t="s">
        <v>479</v>
      </c>
      <c r="M39" s="303">
        <v>-6849</v>
      </c>
      <c r="N39" s="304" t="s">
        <v>479</v>
      </c>
      <c r="O39" s="295"/>
    </row>
    <row r="40" spans="1:16" ht="27" customHeight="1" x14ac:dyDescent="0.2">
      <c r="A40" s="250"/>
      <c r="B40" s="246"/>
      <c r="C40" s="246"/>
      <c r="D40" s="246"/>
      <c r="E40" s="246"/>
      <c r="F40" s="246"/>
      <c r="G40" s="1154" t="s">
        <v>501</v>
      </c>
      <c r="H40" s="1155"/>
      <c r="I40" s="1155"/>
      <c r="J40" s="1156"/>
      <c r="K40" s="302">
        <v>-397611</v>
      </c>
      <c r="L40" s="302">
        <v>-153281</v>
      </c>
      <c r="M40" s="303">
        <v>-133024</v>
      </c>
      <c r="N40" s="304">
        <v>15.2</v>
      </c>
      <c r="O40" s="295"/>
    </row>
    <row r="41" spans="1:16" ht="13" x14ac:dyDescent="0.2">
      <c r="A41" s="250"/>
      <c r="B41" s="246"/>
      <c r="C41" s="246"/>
      <c r="D41" s="246"/>
      <c r="E41" s="246"/>
      <c r="F41" s="246"/>
      <c r="G41" s="1160" t="s">
        <v>282</v>
      </c>
      <c r="H41" s="1161"/>
      <c r="I41" s="1161"/>
      <c r="J41" s="1162"/>
      <c r="K41" s="296">
        <v>152369</v>
      </c>
      <c r="L41" s="302">
        <v>58739</v>
      </c>
      <c r="M41" s="303">
        <v>41890</v>
      </c>
      <c r="N41" s="304">
        <v>40.200000000000003</v>
      </c>
      <c r="O41" s="295"/>
    </row>
    <row r="42" spans="1:16" ht="13" x14ac:dyDescent="0.2">
      <c r="A42" s="250"/>
      <c r="B42" s="246"/>
      <c r="C42" s="246"/>
      <c r="D42" s="246"/>
      <c r="E42" s="246"/>
      <c r="F42" s="246"/>
      <c r="G42" s="305" t="s">
        <v>502</v>
      </c>
      <c r="H42" s="246"/>
      <c r="I42" s="246"/>
      <c r="J42" s="246"/>
      <c r="K42" s="246"/>
      <c r="L42" s="246"/>
      <c r="M42" s="273"/>
      <c r="N42" s="273"/>
      <c r="O42" s="295"/>
    </row>
    <row r="43" spans="1:16" ht="13" x14ac:dyDescent="0.2">
      <c r="A43" s="250"/>
      <c r="B43" s="246"/>
      <c r="C43" s="246"/>
      <c r="D43" s="246"/>
      <c r="E43" s="246"/>
      <c r="F43" s="246"/>
      <c r="G43" s="246"/>
      <c r="H43" s="246"/>
      <c r="I43" s="246"/>
      <c r="J43" s="246"/>
      <c r="K43" s="246"/>
      <c r="L43" s="306"/>
      <c r="M43" s="273"/>
      <c r="N43" s="246"/>
      <c r="O43" s="295"/>
    </row>
    <row r="44" spans="1:16" ht="13" x14ac:dyDescent="0.2">
      <c r="A44" s="250"/>
      <c r="B44" s="246"/>
      <c r="C44" s="246"/>
      <c r="D44" s="246"/>
      <c r="E44" s="246"/>
      <c r="F44" s="246"/>
      <c r="G44" s="246"/>
      <c r="H44" s="246"/>
      <c r="I44" s="246"/>
      <c r="J44" s="246"/>
      <c r="K44" s="246"/>
      <c r="L44" s="246"/>
      <c r="M44" s="273"/>
      <c r="N44" s="246"/>
    </row>
    <row r="45" spans="1:16" ht="13" x14ac:dyDescent="0.2">
      <c r="A45" s="248"/>
      <c r="B45" s="248"/>
      <c r="C45" s="248"/>
      <c r="D45" s="248"/>
      <c r="E45" s="248"/>
      <c r="F45" s="248"/>
      <c r="G45" s="248"/>
      <c r="H45" s="248"/>
      <c r="I45" s="248"/>
      <c r="J45" s="248"/>
      <c r="K45" s="248"/>
      <c r="L45" s="248"/>
      <c r="M45" s="307"/>
      <c r="N45" s="248"/>
      <c r="O45" s="248"/>
      <c r="P45" s="246"/>
    </row>
    <row r="46" spans="1:16" ht="13"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503</v>
      </c>
      <c r="B47" s="246"/>
      <c r="C47" s="246"/>
      <c r="D47" s="246"/>
      <c r="E47" s="246"/>
      <c r="F47" s="246"/>
      <c r="G47" s="246"/>
      <c r="H47" s="246"/>
      <c r="I47" s="246"/>
      <c r="J47" s="246"/>
      <c r="K47" s="246"/>
      <c r="L47" s="246"/>
      <c r="M47" s="246"/>
      <c r="N47" s="246"/>
    </row>
    <row r="48" spans="1:16" ht="13" x14ac:dyDescent="0.2">
      <c r="A48" s="250"/>
      <c r="B48" s="246"/>
      <c r="C48" s="246"/>
      <c r="D48" s="246"/>
      <c r="E48" s="246"/>
      <c r="F48" s="246"/>
      <c r="G48" s="310" t="s">
        <v>504</v>
      </c>
      <c r="H48" s="310"/>
      <c r="I48" s="310"/>
      <c r="J48" s="310"/>
      <c r="K48" s="310"/>
      <c r="L48" s="310"/>
      <c r="M48" s="311"/>
      <c r="N48" s="310"/>
    </row>
    <row r="49" spans="1:14" ht="13.5" customHeight="1" x14ac:dyDescent="0.2">
      <c r="A49" s="250"/>
      <c r="B49" s="246"/>
      <c r="C49" s="246"/>
      <c r="D49" s="246"/>
      <c r="E49" s="246"/>
      <c r="F49" s="246"/>
      <c r="G49" s="312"/>
      <c r="H49" s="313"/>
      <c r="I49" s="1147" t="s">
        <v>470</v>
      </c>
      <c r="J49" s="1149" t="s">
        <v>505</v>
      </c>
      <c r="K49" s="1150"/>
      <c r="L49" s="1150"/>
      <c r="M49" s="1150"/>
      <c r="N49" s="1151"/>
    </row>
    <row r="50" spans="1:14" ht="13" x14ac:dyDescent="0.2">
      <c r="A50" s="250"/>
      <c r="B50" s="246"/>
      <c r="C50" s="246"/>
      <c r="D50" s="246"/>
      <c r="E50" s="246"/>
      <c r="F50" s="246"/>
      <c r="G50" s="314"/>
      <c r="H50" s="315"/>
      <c r="I50" s="1148"/>
      <c r="J50" s="316" t="s">
        <v>506</v>
      </c>
      <c r="K50" s="317" t="s">
        <v>507</v>
      </c>
      <c r="L50" s="318" t="s">
        <v>508</v>
      </c>
      <c r="M50" s="319" t="s">
        <v>509</v>
      </c>
      <c r="N50" s="320" t="s">
        <v>510</v>
      </c>
    </row>
    <row r="51" spans="1:14" ht="13" x14ac:dyDescent="0.2">
      <c r="A51" s="250"/>
      <c r="B51" s="246"/>
      <c r="C51" s="246"/>
      <c r="D51" s="246"/>
      <c r="E51" s="246"/>
      <c r="F51" s="246"/>
      <c r="G51" s="312" t="s">
        <v>511</v>
      </c>
      <c r="H51" s="313"/>
      <c r="I51" s="321">
        <v>470730</v>
      </c>
      <c r="J51" s="322">
        <v>186206</v>
      </c>
      <c r="K51" s="323">
        <v>-24.7</v>
      </c>
      <c r="L51" s="324">
        <v>185018</v>
      </c>
      <c r="M51" s="325">
        <v>-9.1</v>
      </c>
      <c r="N51" s="326">
        <v>-15.6</v>
      </c>
    </row>
    <row r="52" spans="1:14" ht="13" x14ac:dyDescent="0.2">
      <c r="A52" s="250"/>
      <c r="B52" s="246"/>
      <c r="C52" s="246"/>
      <c r="D52" s="246"/>
      <c r="E52" s="246"/>
      <c r="F52" s="246"/>
      <c r="G52" s="327"/>
      <c r="H52" s="328" t="s">
        <v>512</v>
      </c>
      <c r="I52" s="329">
        <v>197688</v>
      </c>
      <c r="J52" s="330">
        <v>78199</v>
      </c>
      <c r="K52" s="331">
        <v>-62.1</v>
      </c>
      <c r="L52" s="332">
        <v>95064</v>
      </c>
      <c r="M52" s="333">
        <v>-21.5</v>
      </c>
      <c r="N52" s="334">
        <v>-40.6</v>
      </c>
    </row>
    <row r="53" spans="1:14" ht="13" x14ac:dyDescent="0.2">
      <c r="A53" s="250"/>
      <c r="B53" s="246"/>
      <c r="C53" s="246"/>
      <c r="D53" s="246"/>
      <c r="E53" s="246"/>
      <c r="F53" s="246"/>
      <c r="G53" s="312" t="s">
        <v>513</v>
      </c>
      <c r="H53" s="313"/>
      <c r="I53" s="321">
        <v>584550</v>
      </c>
      <c r="J53" s="322">
        <v>226219</v>
      </c>
      <c r="K53" s="323">
        <v>21.5</v>
      </c>
      <c r="L53" s="324">
        <v>238802</v>
      </c>
      <c r="M53" s="325">
        <v>29.1</v>
      </c>
      <c r="N53" s="326">
        <v>-7.6</v>
      </c>
    </row>
    <row r="54" spans="1:14" ht="13" x14ac:dyDescent="0.2">
      <c r="A54" s="250"/>
      <c r="B54" s="246"/>
      <c r="C54" s="246"/>
      <c r="D54" s="246"/>
      <c r="E54" s="246"/>
      <c r="F54" s="246"/>
      <c r="G54" s="327"/>
      <c r="H54" s="328" t="s">
        <v>512</v>
      </c>
      <c r="I54" s="329">
        <v>508081</v>
      </c>
      <c r="J54" s="330">
        <v>196626</v>
      </c>
      <c r="K54" s="331">
        <v>151.4</v>
      </c>
      <c r="L54" s="332">
        <v>128562</v>
      </c>
      <c r="M54" s="333">
        <v>35.200000000000003</v>
      </c>
      <c r="N54" s="334">
        <v>116.2</v>
      </c>
    </row>
    <row r="55" spans="1:14" ht="13" x14ac:dyDescent="0.2">
      <c r="A55" s="250"/>
      <c r="B55" s="246"/>
      <c r="C55" s="246"/>
      <c r="D55" s="246"/>
      <c r="E55" s="246"/>
      <c r="F55" s="246"/>
      <c r="G55" s="312" t="s">
        <v>514</v>
      </c>
      <c r="H55" s="313"/>
      <c r="I55" s="321">
        <v>378321</v>
      </c>
      <c r="J55" s="322">
        <v>148187</v>
      </c>
      <c r="K55" s="323">
        <v>-34.5</v>
      </c>
      <c r="L55" s="324">
        <v>288550</v>
      </c>
      <c r="M55" s="325">
        <v>20.8</v>
      </c>
      <c r="N55" s="326">
        <v>-55.3</v>
      </c>
    </row>
    <row r="56" spans="1:14" ht="13" x14ac:dyDescent="0.2">
      <c r="A56" s="250"/>
      <c r="B56" s="246"/>
      <c r="C56" s="246"/>
      <c r="D56" s="246"/>
      <c r="E56" s="246"/>
      <c r="F56" s="246"/>
      <c r="G56" s="327"/>
      <c r="H56" s="328" t="s">
        <v>512</v>
      </c>
      <c r="I56" s="329">
        <v>245458</v>
      </c>
      <c r="J56" s="330">
        <v>96145</v>
      </c>
      <c r="K56" s="331">
        <v>-51.1</v>
      </c>
      <c r="L56" s="332">
        <v>141525</v>
      </c>
      <c r="M56" s="333">
        <v>10.1</v>
      </c>
      <c r="N56" s="334">
        <v>-61.2</v>
      </c>
    </row>
    <row r="57" spans="1:14" ht="13" x14ac:dyDescent="0.2">
      <c r="A57" s="250"/>
      <c r="B57" s="246"/>
      <c r="C57" s="246"/>
      <c r="D57" s="246"/>
      <c r="E57" s="246"/>
      <c r="F57" s="246"/>
      <c r="G57" s="312" t="s">
        <v>515</v>
      </c>
      <c r="H57" s="313"/>
      <c r="I57" s="321">
        <v>554311</v>
      </c>
      <c r="J57" s="322">
        <v>214268</v>
      </c>
      <c r="K57" s="323">
        <v>44.6</v>
      </c>
      <c r="L57" s="324">
        <v>287914</v>
      </c>
      <c r="M57" s="325">
        <v>-0.2</v>
      </c>
      <c r="N57" s="326">
        <v>44.8</v>
      </c>
    </row>
    <row r="58" spans="1:14" ht="13" x14ac:dyDescent="0.2">
      <c r="A58" s="250"/>
      <c r="B58" s="246"/>
      <c r="C58" s="246"/>
      <c r="D58" s="246"/>
      <c r="E58" s="246"/>
      <c r="F58" s="246"/>
      <c r="G58" s="327"/>
      <c r="H58" s="328" t="s">
        <v>512</v>
      </c>
      <c r="I58" s="329">
        <v>433499</v>
      </c>
      <c r="J58" s="330">
        <v>167568</v>
      </c>
      <c r="K58" s="331">
        <v>74.3</v>
      </c>
      <c r="L58" s="332">
        <v>146531</v>
      </c>
      <c r="M58" s="333">
        <v>3.5</v>
      </c>
      <c r="N58" s="334">
        <v>70.8</v>
      </c>
    </row>
    <row r="59" spans="1:14" ht="13" x14ac:dyDescent="0.2">
      <c r="A59" s="250"/>
      <c r="B59" s="246"/>
      <c r="C59" s="246"/>
      <c r="D59" s="246"/>
      <c r="E59" s="246"/>
      <c r="F59" s="246"/>
      <c r="G59" s="312" t="s">
        <v>516</v>
      </c>
      <c r="H59" s="313"/>
      <c r="I59" s="321">
        <v>496642</v>
      </c>
      <c r="J59" s="322">
        <v>191458</v>
      </c>
      <c r="K59" s="323">
        <v>-10.6</v>
      </c>
      <c r="L59" s="324">
        <v>310300</v>
      </c>
      <c r="M59" s="325">
        <v>7.8</v>
      </c>
      <c r="N59" s="326">
        <v>-18.399999999999999</v>
      </c>
    </row>
    <row r="60" spans="1:14" ht="13" x14ac:dyDescent="0.2">
      <c r="A60" s="250"/>
      <c r="B60" s="246"/>
      <c r="C60" s="246"/>
      <c r="D60" s="246"/>
      <c r="E60" s="246"/>
      <c r="F60" s="246"/>
      <c r="G60" s="327"/>
      <c r="H60" s="328" t="s">
        <v>512</v>
      </c>
      <c r="I60" s="335">
        <v>357972</v>
      </c>
      <c r="J60" s="330">
        <v>138000</v>
      </c>
      <c r="K60" s="331">
        <v>-17.600000000000001</v>
      </c>
      <c r="L60" s="332">
        <v>157576</v>
      </c>
      <c r="M60" s="333">
        <v>7.5</v>
      </c>
      <c r="N60" s="334">
        <v>-25.1</v>
      </c>
    </row>
    <row r="61" spans="1:14" ht="13" x14ac:dyDescent="0.2">
      <c r="A61" s="250"/>
      <c r="B61" s="246"/>
      <c r="C61" s="246"/>
      <c r="D61" s="246"/>
      <c r="E61" s="246"/>
      <c r="F61" s="246"/>
      <c r="G61" s="312" t="s">
        <v>517</v>
      </c>
      <c r="H61" s="336"/>
      <c r="I61" s="337">
        <v>496911</v>
      </c>
      <c r="J61" s="338">
        <v>193268</v>
      </c>
      <c r="K61" s="339">
        <v>-0.7</v>
      </c>
      <c r="L61" s="340">
        <v>262117</v>
      </c>
      <c r="M61" s="341">
        <v>9.6999999999999993</v>
      </c>
      <c r="N61" s="326">
        <v>-10.4</v>
      </c>
    </row>
    <row r="62" spans="1:14" ht="13" x14ac:dyDescent="0.2">
      <c r="A62" s="250"/>
      <c r="B62" s="246"/>
      <c r="C62" s="246"/>
      <c r="D62" s="246"/>
      <c r="E62" s="246"/>
      <c r="F62" s="246"/>
      <c r="G62" s="327"/>
      <c r="H62" s="328" t="s">
        <v>512</v>
      </c>
      <c r="I62" s="329">
        <v>348540</v>
      </c>
      <c r="J62" s="330">
        <v>135308</v>
      </c>
      <c r="K62" s="331">
        <v>19</v>
      </c>
      <c r="L62" s="332">
        <v>133852</v>
      </c>
      <c r="M62" s="333">
        <v>7</v>
      </c>
      <c r="N62" s="334">
        <v>12</v>
      </c>
    </row>
    <row r="63" spans="1:14" ht="13" x14ac:dyDescent="0.2">
      <c r="A63" s="250"/>
      <c r="B63" s="246"/>
      <c r="C63" s="246"/>
      <c r="D63" s="246"/>
      <c r="E63" s="246"/>
      <c r="F63" s="246"/>
      <c r="G63" s="246"/>
      <c r="H63" s="246"/>
      <c r="I63" s="246"/>
      <c r="J63" s="246"/>
      <c r="K63" s="246"/>
      <c r="L63" s="246"/>
      <c r="M63" s="246"/>
      <c r="N63" s="246"/>
    </row>
    <row r="64" spans="1:14" ht="13" x14ac:dyDescent="0.2">
      <c r="A64" s="250"/>
      <c r="B64" s="246"/>
      <c r="C64" s="246"/>
      <c r="D64" s="246"/>
      <c r="E64" s="246"/>
      <c r="F64" s="246"/>
      <c r="G64" s="246"/>
      <c r="H64" s="246"/>
      <c r="I64" s="246"/>
      <c r="J64" s="246"/>
      <c r="K64" s="246"/>
      <c r="L64" s="246"/>
      <c r="M64" s="246"/>
      <c r="N64" s="246"/>
    </row>
    <row r="65" spans="1:16" ht="13" x14ac:dyDescent="0.2">
      <c r="A65" s="250"/>
      <c r="B65" s="246"/>
      <c r="C65" s="246"/>
      <c r="D65" s="246"/>
      <c r="E65" s="246"/>
      <c r="F65" s="246"/>
      <c r="G65" s="246"/>
      <c r="H65" s="246"/>
      <c r="I65" s="246"/>
      <c r="J65" s="246"/>
      <c r="K65" s="246"/>
      <c r="L65" s="246"/>
      <c r="M65" s="246"/>
      <c r="N65" s="246"/>
    </row>
    <row r="66" spans="1:16" ht="13"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 hidden="1" x14ac:dyDescent="0.2">
      <c r="G70" s="246"/>
      <c r="H70" s="246"/>
      <c r="I70" s="246"/>
      <c r="J70" s="246"/>
      <c r="K70" s="246"/>
      <c r="L70" s="246"/>
      <c r="M70" s="246"/>
      <c r="N70" s="246"/>
    </row>
    <row r="71" spans="1:16" ht="13" hidden="1" x14ac:dyDescent="0.2">
      <c r="G71" s="246"/>
      <c r="H71" s="246"/>
      <c r="I71" s="246"/>
      <c r="J71" s="246"/>
      <c r="K71" s="246"/>
      <c r="L71" s="246"/>
      <c r="M71" s="246"/>
      <c r="N71" s="246"/>
    </row>
    <row r="72" spans="1:16" ht="13" hidden="1" x14ac:dyDescent="0.2">
      <c r="G72" s="246"/>
      <c r="H72" s="246"/>
      <c r="I72" s="246"/>
      <c r="J72" s="246"/>
      <c r="K72" s="246"/>
      <c r="L72" s="246"/>
      <c r="M72" s="246"/>
      <c r="N72" s="246"/>
    </row>
    <row r="73" spans="1:16" ht="13" hidden="1" x14ac:dyDescent="0.2">
      <c r="G73" s="246"/>
      <c r="H73" s="246"/>
      <c r="I73" s="246"/>
      <c r="J73" s="246"/>
      <c r="K73" s="246"/>
      <c r="L73" s="246"/>
      <c r="M73" s="246"/>
      <c r="N73" s="246"/>
    </row>
    <row r="74" spans="1:16" ht="13"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21"/>
  <sheetViews>
    <sheetView showGridLines="0" zoomScale="70" zoomScaleNormal="70" zoomScaleSheetLayoutView="55" workbookViewId="0"/>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B2" s="243"/>
      <c r="T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34:34" ht="13" x14ac:dyDescent="0.2">
      <c r="AH17" s="243"/>
    </row>
    <row r="18" spans="34:34" ht="13" x14ac:dyDescent="0.2"/>
    <row r="19" spans="34:34" ht="13" x14ac:dyDescent="0.2"/>
    <row r="20" spans="34:34" ht="13" x14ac:dyDescent="0.2">
      <c r="AH20" s="243"/>
    </row>
    <row r="21" spans="34:34" ht="13" x14ac:dyDescent="0.2">
      <c r="AH21" s="243"/>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3"/>
    </row>
    <row r="29" spans="34:34" ht="13" x14ac:dyDescent="0.2"/>
    <row r="30" spans="34:34" ht="13" x14ac:dyDescent="0.2"/>
    <row r="31" spans="34:34" ht="13" x14ac:dyDescent="0.2"/>
    <row r="32" spans="34:34" ht="13" x14ac:dyDescent="0.2"/>
    <row r="33" spans="2:34" ht="13" x14ac:dyDescent="0.2">
      <c r="B33" s="243"/>
      <c r="G33" s="243"/>
      <c r="I33" s="243"/>
    </row>
    <row r="34" spans="2:34" ht="13" x14ac:dyDescent="0.2">
      <c r="C34" s="243"/>
      <c r="P34" s="243"/>
      <c r="R34" s="243"/>
      <c r="U34" s="243"/>
    </row>
    <row r="35" spans="2:34" ht="13" x14ac:dyDescent="0.2">
      <c r="D35" s="243"/>
      <c r="E35" s="243"/>
      <c r="T35" s="243"/>
      <c r="W35" s="243"/>
      <c r="AC35" s="243"/>
      <c r="AD35" s="243"/>
      <c r="AE35" s="243"/>
      <c r="AF35" s="243"/>
      <c r="AG35" s="243"/>
      <c r="AH35" s="243"/>
    </row>
    <row r="36" spans="2:34" ht="13"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U40" s="243"/>
    </row>
    <row r="41" spans="2:34" ht="13" x14ac:dyDescent="0.2">
      <c r="R41" s="243"/>
    </row>
    <row r="42" spans="2:34" ht="13" x14ac:dyDescent="0.2">
      <c r="T42" s="243"/>
      <c r="W42" s="243"/>
    </row>
    <row r="43" spans="2:34" ht="13" x14ac:dyDescent="0.2">
      <c r="Q43" s="243"/>
      <c r="S43" s="243"/>
      <c r="V43" s="243"/>
      <c r="X43" s="243"/>
      <c r="Y43" s="243"/>
      <c r="Z43" s="243"/>
      <c r="AA43" s="243"/>
      <c r="AB43" s="243"/>
      <c r="AC43" s="243"/>
      <c r="AD43" s="243"/>
      <c r="AE43" s="243"/>
      <c r="AF43" s="243"/>
      <c r="AG43" s="243"/>
      <c r="AH43" s="243"/>
    </row>
    <row r="44" spans="2:34" ht="13" x14ac:dyDescent="0.2">
      <c r="AH44" s="243"/>
    </row>
    <row r="45" spans="2:34" ht="13" x14ac:dyDescent="0.2"/>
    <row r="46" spans="2:34" ht="13" x14ac:dyDescent="0.2"/>
    <row r="47" spans="2:34" ht="13" x14ac:dyDescent="0.2"/>
    <row r="48" spans="2:34" ht="13" x14ac:dyDescent="0.2">
      <c r="AG48" s="243"/>
      <c r="AH48" s="243"/>
    </row>
    <row r="49" spans="29:34" ht="13" x14ac:dyDescent="0.2">
      <c r="AH49" s="243"/>
    </row>
    <row r="50" spans="29:34" ht="13" x14ac:dyDescent="0.2">
      <c r="AH50" s="243"/>
    </row>
    <row r="51" spans="29:34" ht="13" x14ac:dyDescent="0.2">
      <c r="AC51" s="243"/>
      <c r="AD51" s="243"/>
      <c r="AE51" s="243"/>
      <c r="AF51" s="243"/>
      <c r="AG51" s="243"/>
      <c r="AH51" s="243"/>
    </row>
    <row r="52" spans="29:34" ht="13" x14ac:dyDescent="0.2"/>
    <row r="53" spans="29:34" ht="13" x14ac:dyDescent="0.2"/>
    <row r="54" spans="29:34" ht="13" x14ac:dyDescent="0.2">
      <c r="AH54" s="243"/>
    </row>
    <row r="55" spans="29:34" ht="13" x14ac:dyDescent="0.2"/>
    <row r="56" spans="29:34" ht="13" x14ac:dyDescent="0.2"/>
    <row r="57" spans="29:34" ht="13" x14ac:dyDescent="0.2"/>
    <row r="58" spans="29:34" ht="13" x14ac:dyDescent="0.2">
      <c r="AH58" s="243"/>
    </row>
    <row r="59" spans="29:34" ht="13" x14ac:dyDescent="0.2"/>
    <row r="60" spans="29:34" ht="13" x14ac:dyDescent="0.2"/>
    <row r="61" spans="29:34" ht="13" x14ac:dyDescent="0.2"/>
    <row r="62" spans="29:34" ht="13" x14ac:dyDescent="0.2"/>
    <row r="63" spans="29:34" ht="13" x14ac:dyDescent="0.2">
      <c r="AH63" s="243"/>
    </row>
    <row r="64" spans="29:34" ht="13" x14ac:dyDescent="0.2">
      <c r="AG64" s="243"/>
      <c r="AH64" s="243"/>
    </row>
    <row r="65" spans="32:34" ht="13" x14ac:dyDescent="0.2"/>
    <row r="66" spans="32:34" ht="13" x14ac:dyDescent="0.2"/>
    <row r="67" spans="32:34" ht="13" x14ac:dyDescent="0.2"/>
    <row r="68" spans="32:34" ht="13" x14ac:dyDescent="0.2"/>
    <row r="69" spans="32:34" ht="13" x14ac:dyDescent="0.2">
      <c r="AF69" s="243"/>
      <c r="AG69" s="243"/>
      <c r="AH69" s="243"/>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3"/>
    </row>
    <row r="83" spans="25:34" ht="13" x14ac:dyDescent="0.2">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21" spans="34:34" ht="13.5" hidden="1" customHeight="1" x14ac:dyDescent="0.2">
      <c r="AH121" s="243"/>
    </row>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21"/>
  <sheetViews>
    <sheetView showGridLines="0" zoomScale="70" zoomScaleNormal="70" zoomScaleSheetLayoutView="55" workbookViewId="0"/>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 x14ac:dyDescent="0.2">
      <c r="B2" s="243"/>
      <c r="T2" s="243"/>
    </row>
    <row r="3" spans="1: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 x14ac:dyDescent="0.2"/>
    <row r="5" spans="1:34" ht="13" x14ac:dyDescent="0.2"/>
    <row r="6" spans="1:34" ht="13" x14ac:dyDescent="0.2"/>
    <row r="7" spans="1:34" ht="13" x14ac:dyDescent="0.2"/>
    <row r="8" spans="1:34" ht="13" x14ac:dyDescent="0.2"/>
    <row r="9" spans="1:34" ht="13" x14ac:dyDescent="0.2">
      <c r="AH9" s="243"/>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34:34" ht="13" x14ac:dyDescent="0.2">
      <c r="AH17" s="243"/>
    </row>
    <row r="18" spans="34:34" ht="13" x14ac:dyDescent="0.2"/>
    <row r="19" spans="34:34" ht="13" x14ac:dyDescent="0.2"/>
    <row r="20" spans="34:34" ht="13" x14ac:dyDescent="0.2">
      <c r="AH20" s="243"/>
    </row>
    <row r="21" spans="34:34" ht="13" x14ac:dyDescent="0.2">
      <c r="AH21" s="243"/>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3"/>
    </row>
    <row r="29" spans="34:34" ht="13" x14ac:dyDescent="0.2"/>
    <row r="30" spans="34:34" ht="13" x14ac:dyDescent="0.2"/>
    <row r="31" spans="34:34" ht="13" x14ac:dyDescent="0.2"/>
    <row r="32" spans="34:34" ht="13" x14ac:dyDescent="0.2"/>
    <row r="33" spans="2:34" ht="13" x14ac:dyDescent="0.2">
      <c r="B33" s="243"/>
      <c r="G33" s="243"/>
      <c r="I33" s="243"/>
    </row>
    <row r="34" spans="2:34" ht="13" x14ac:dyDescent="0.2">
      <c r="C34" s="243"/>
      <c r="P34" s="243"/>
      <c r="R34" s="243"/>
      <c r="U34" s="243"/>
    </row>
    <row r="35" spans="2:34" ht="13" x14ac:dyDescent="0.2">
      <c r="D35" s="243"/>
      <c r="E35" s="243"/>
      <c r="T35" s="243"/>
      <c r="W35" s="243"/>
      <c r="AC35" s="243"/>
      <c r="AD35" s="243"/>
      <c r="AE35" s="243"/>
      <c r="AF35" s="243"/>
      <c r="AG35" s="243"/>
      <c r="AH35" s="243"/>
    </row>
    <row r="36" spans="2:34" ht="13"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U40" s="243"/>
    </row>
    <row r="41" spans="2:34" ht="13" x14ac:dyDescent="0.2">
      <c r="R41" s="243"/>
    </row>
    <row r="42" spans="2:34" ht="13" x14ac:dyDescent="0.2">
      <c r="T42" s="243"/>
      <c r="W42" s="243"/>
    </row>
    <row r="43" spans="2:34" ht="13" x14ac:dyDescent="0.2">
      <c r="Q43" s="243"/>
      <c r="S43" s="243"/>
      <c r="V43" s="243"/>
      <c r="X43" s="243"/>
      <c r="Y43" s="243"/>
      <c r="Z43" s="243"/>
      <c r="AA43" s="243"/>
      <c r="AB43" s="243"/>
      <c r="AC43" s="243"/>
      <c r="AD43" s="243"/>
      <c r="AE43" s="243"/>
      <c r="AF43" s="243"/>
      <c r="AG43" s="243"/>
      <c r="AH43" s="243"/>
    </row>
    <row r="44" spans="2:34" ht="13" x14ac:dyDescent="0.2">
      <c r="AH44" s="243"/>
    </row>
    <row r="45" spans="2:34" ht="13" x14ac:dyDescent="0.2"/>
    <row r="46" spans="2:34" ht="13" x14ac:dyDescent="0.2"/>
    <row r="47" spans="2:34" ht="13" x14ac:dyDescent="0.2"/>
    <row r="48" spans="2:34" ht="13" x14ac:dyDescent="0.2">
      <c r="AG48" s="243"/>
      <c r="AH48" s="243"/>
    </row>
    <row r="49" spans="29:34" ht="13" x14ac:dyDescent="0.2">
      <c r="AH49" s="243"/>
    </row>
    <row r="50" spans="29:34" ht="13" x14ac:dyDescent="0.2">
      <c r="AH50" s="243"/>
    </row>
    <row r="51" spans="29:34" ht="13" x14ac:dyDescent="0.2">
      <c r="AC51" s="243"/>
      <c r="AD51" s="243"/>
      <c r="AE51" s="243"/>
      <c r="AF51" s="243"/>
      <c r="AG51" s="243"/>
      <c r="AH51" s="243"/>
    </row>
    <row r="52" spans="29:34" ht="13" x14ac:dyDescent="0.2"/>
    <row r="53" spans="29:34" ht="13" x14ac:dyDescent="0.2"/>
    <row r="54" spans="29:34" ht="13" x14ac:dyDescent="0.2">
      <c r="AH54" s="243"/>
    </row>
    <row r="55" spans="29:34" ht="13" x14ac:dyDescent="0.2"/>
    <row r="56" spans="29:34" ht="13" x14ac:dyDescent="0.2"/>
    <row r="57" spans="29:34" ht="13" x14ac:dyDescent="0.2"/>
    <row r="58" spans="29:34" ht="13" x14ac:dyDescent="0.2">
      <c r="AH58" s="243"/>
    </row>
    <row r="59" spans="29:34" ht="13" x14ac:dyDescent="0.2"/>
    <row r="60" spans="29:34" ht="13" x14ac:dyDescent="0.2"/>
    <row r="61" spans="29:34" ht="13" x14ac:dyDescent="0.2"/>
    <row r="62" spans="29:34" ht="13" x14ac:dyDescent="0.2"/>
    <row r="63" spans="29:34" ht="13" x14ac:dyDescent="0.2">
      <c r="AH63" s="243"/>
    </row>
    <row r="64" spans="29:34" ht="13" x14ac:dyDescent="0.2">
      <c r="AG64" s="243"/>
      <c r="AH64" s="243"/>
    </row>
    <row r="65" spans="32:34" ht="13" x14ac:dyDescent="0.2"/>
    <row r="66" spans="32:34" ht="13" x14ac:dyDescent="0.2"/>
    <row r="67" spans="32:34" ht="13" x14ac:dyDescent="0.2"/>
    <row r="68" spans="32:34" ht="13" x14ac:dyDescent="0.2"/>
    <row r="69" spans="32:34" ht="13" x14ac:dyDescent="0.2">
      <c r="AF69" s="243"/>
      <c r="AG69" s="243"/>
      <c r="AH69" s="243"/>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3"/>
    </row>
    <row r="83" spans="25:34" ht="13" x14ac:dyDescent="0.2">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21" spans="34:34" ht="13.5" hidden="1" customHeight="1" x14ac:dyDescent="0.2">
      <c r="AH121" s="243"/>
    </row>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519</v>
      </c>
      <c r="G46" s="8" t="s">
        <v>520</v>
      </c>
      <c r="H46" s="8" t="s">
        <v>521</v>
      </c>
      <c r="I46" s="8" t="s">
        <v>522</v>
      </c>
      <c r="J46" s="9" t="s">
        <v>523</v>
      </c>
    </row>
    <row r="47" spans="2:10" ht="57.75" customHeight="1" x14ac:dyDescent="0.2">
      <c r="B47" s="10"/>
      <c r="C47" s="1172" t="s">
        <v>3</v>
      </c>
      <c r="D47" s="1172"/>
      <c r="E47" s="1173"/>
      <c r="F47" s="11">
        <v>47.28</v>
      </c>
      <c r="G47" s="12">
        <v>47.64</v>
      </c>
      <c r="H47" s="12">
        <v>49.37</v>
      </c>
      <c r="I47" s="12">
        <v>43.14</v>
      </c>
      <c r="J47" s="13">
        <v>44.76</v>
      </c>
    </row>
    <row r="48" spans="2:10" ht="57.75" customHeight="1" x14ac:dyDescent="0.2">
      <c r="B48" s="14"/>
      <c r="C48" s="1174" t="s">
        <v>4</v>
      </c>
      <c r="D48" s="1174"/>
      <c r="E48" s="1175"/>
      <c r="F48" s="15">
        <v>10.029999999999999</v>
      </c>
      <c r="G48" s="16">
        <v>4.82</v>
      </c>
      <c r="H48" s="16">
        <v>3.8</v>
      </c>
      <c r="I48" s="16">
        <v>10.38</v>
      </c>
      <c r="J48" s="17">
        <v>9.1199999999999992</v>
      </c>
    </row>
    <row r="49" spans="2:10" ht="57.75" customHeight="1" thickBot="1" x14ac:dyDescent="0.25">
      <c r="B49" s="18"/>
      <c r="C49" s="1176" t="s">
        <v>5</v>
      </c>
      <c r="D49" s="1176"/>
      <c r="E49" s="1177"/>
      <c r="F49" s="19">
        <v>22.57</v>
      </c>
      <c r="G49" s="20">
        <v>5.34</v>
      </c>
      <c r="H49" s="20">
        <v>0.62</v>
      </c>
      <c r="I49" s="20">
        <v>2.35</v>
      </c>
      <c r="J49" s="21">
        <v>1.86</v>
      </c>
    </row>
    <row r="50" spans="2:10" ht="13.5"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2018-03-04T23:20:26Z</cp:lastPrinted>
  <dcterms:created xsi:type="dcterms:W3CDTF">2018-01-24T04:35:23Z</dcterms:created>
  <dcterms:modified xsi:type="dcterms:W3CDTF">2022-03-29T00:31:14Z</dcterms:modified>
  <cp:category/>
</cp:coreProperties>
</file>